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Ex1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Ex2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3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6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8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0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4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17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18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4.xml" ContentType="application/vnd.openxmlformats-officedocument.drawing+xml"/>
  <Override PartName="/xl/charts/chart20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5.xml" ContentType="application/vnd.openxmlformats-officedocument.drawing+xml"/>
  <Override PartName="/xl/charts/chart21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2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3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6.xml" ContentType="application/vnd.openxmlformats-officedocument.drawing+xml"/>
  <Override PartName="/xl/charts/chart24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5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7.xml" ContentType="application/vnd.openxmlformats-officedocument.drawing+xml"/>
  <Override PartName="/xl/charts/chartEx4.xml" ContentType="application/vnd.ms-office.chartex+xml"/>
  <Override PartName="/xl/charts/style29.xml" ContentType="application/vnd.ms-office.chartstyle+xml"/>
  <Override PartName="/xl/charts/colors29.xml" ContentType="application/vnd.ms-office.chartcolorstyle+xml"/>
  <Override PartName="/xl/charts/chartEx5.xml" ContentType="application/vnd.ms-office.chartex+xml"/>
  <Override PartName="/xl/charts/style30.xml" ContentType="application/vnd.ms-office.chartstyle+xml"/>
  <Override PartName="/xl/charts/colors30.xml" ContentType="application/vnd.ms-office.chartcolorstyle+xml"/>
  <Override PartName="/xl/drawings/drawing18.xml" ContentType="application/vnd.openxmlformats-officedocument.drawing+xml"/>
  <Override PartName="/xl/charts/chart26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19.xml" ContentType="application/vnd.openxmlformats-officedocument.drawing+xml"/>
  <Override PartName="/xl/charts/chart27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Questa_cartella_di_lavoro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1. Grafici e Tabelle. LE UNIVERSITA/"/>
    </mc:Choice>
  </mc:AlternateContent>
  <xr:revisionPtr revIDLastSave="94" documentId="8_{C7DB977E-AF1F-4F26-82EA-D92A3435855A}" xr6:coauthVersionLast="47" xr6:coauthVersionMax="47" xr10:uidLastSave="{DBC5128B-75A5-48B4-A841-F1547A3E1F42}"/>
  <bookViews>
    <workbookView xWindow="-120" yWindow="-120" windowWidth="29040" windowHeight="15720" tabRatio="819" xr2:uid="{00000000-000D-0000-FFFF-FFFF00000000}"/>
  </bookViews>
  <sheets>
    <sheet name="Indice" sheetId="103" r:id="rId1"/>
    <sheet name="Fig.1.2.1" sheetId="29" r:id="rId2"/>
    <sheet name="Tab.1.2.1" sheetId="71" r:id="rId3"/>
    <sheet name="Fig.1.2.2" sheetId="82" r:id="rId4"/>
    <sheet name="Tab.1.2.2" sheetId="72" r:id="rId5"/>
    <sheet name="Tab.1.2.3" sheetId="83" r:id="rId6"/>
    <sheet name="Tab.1.2.4" sheetId="73" r:id="rId7"/>
    <sheet name="Tab.1.2.5" sheetId="75" r:id="rId8"/>
    <sheet name="Fig.1.2.3" sheetId="84" r:id="rId9"/>
    <sheet name="Fig.1.2.4" sheetId="85" r:id="rId10"/>
    <sheet name="Fig.1.2.5" sheetId="86" r:id="rId11"/>
    <sheet name="Fig.1.2.6" sheetId="87" r:id="rId12"/>
    <sheet name="Tab.1.2.6" sheetId="68" r:id="rId13"/>
    <sheet name="Fig.1.2.7" sheetId="88" r:id="rId14"/>
    <sheet name="Tab.1.2.7" sheetId="64" r:id="rId15"/>
    <sheet name="Fig.1.2.8" sheetId="89" r:id="rId16"/>
    <sheet name="Fig.1.2.9" sheetId="90" r:id="rId17"/>
    <sheet name="Tab.1.2.8" sheetId="57" r:id="rId18"/>
    <sheet name="Fig.1.2.10" sheetId="91" r:id="rId19"/>
    <sheet name="Fig.1.2.11" sheetId="92" r:id="rId20"/>
    <sheet name="Fig.1.2.12" sheetId="93" r:id="rId21"/>
    <sheet name="Fig.1.2.13" sheetId="94" r:id="rId22"/>
    <sheet name="Fig.1.2.14" sheetId="102" r:id="rId23"/>
    <sheet name="Fig.1.2.15" sheetId="96" r:id="rId24"/>
    <sheet name="Tab.1.2.9" sheetId="81" r:id="rId25"/>
    <sheet name="Tab.1.2.10" sheetId="55" r:id="rId26"/>
    <sheet name="Fig.1.2.16" sheetId="97" r:id="rId27"/>
    <sheet name="Fig.1.2.17" sheetId="98" r:id="rId28"/>
    <sheet name="Tab.1.2.11" sheetId="76" r:id="rId29"/>
    <sheet name="Tab.1.2.12" sheetId="60" r:id="rId30"/>
    <sheet name="Fig.1.2.18" sheetId="99" r:id="rId31"/>
    <sheet name="Fig.1.2.19" sheetId="100" r:id="rId32"/>
  </sheets>
  <definedNames>
    <definedName name="_xlnm._FilterDatabase" localSheetId="23" hidden="1">'Fig.1.2.15'!$A$43:$C$48</definedName>
    <definedName name="_Toc135238888" localSheetId="9">'Fig.1.2.4'!#REF!</definedName>
    <definedName name="_Toc135238961" localSheetId="12">'Tab.1.2.6'!#REF!</definedName>
    <definedName name="_Toc135238963" localSheetId="24">'Tab.1.2.9'!#REF!</definedName>
    <definedName name="_xlchart.v5.0" hidden="1">'Fig.1.2.3'!$A$79</definedName>
    <definedName name="_xlchart.v5.1" hidden="1">'Fig.1.2.3'!$A$80:$A$99</definedName>
    <definedName name="_xlchart.v5.10" hidden="1">'Fig.1.2.4'!$E$63</definedName>
    <definedName name="_xlchart.v5.11" hidden="1">'Fig.1.2.4'!$E$64:$E$83</definedName>
    <definedName name="_xlchart.v5.12" hidden="1">'Fig.1.2.17'!#REF!</definedName>
    <definedName name="_xlchart.v5.13" hidden="1">'Fig.1.2.17'!$A$83</definedName>
    <definedName name="_xlchart.v5.14" hidden="1">'Fig.1.2.17'!$A$84:$A$103</definedName>
    <definedName name="_xlchart.v5.15" hidden="1">'Fig.1.2.17'!$B$84:$B$103</definedName>
    <definedName name="_xlchart.v5.16" hidden="1">'Fig.1.2.17'!#REF!</definedName>
    <definedName name="_xlchart.v5.17" hidden="1">'Fig.1.2.17'!$A$83</definedName>
    <definedName name="_xlchart.v5.18" hidden="1">'Fig.1.2.17'!$A$84:$A$103</definedName>
    <definedName name="_xlchart.v5.19" hidden="1">'Fig.1.2.17'!$K$84:$K$103</definedName>
    <definedName name="_xlchart.v5.2" hidden="1">'Fig.1.2.3'!$C$79</definedName>
    <definedName name="_xlchart.v5.3" hidden="1">'Fig.1.2.3'!$C$80:$C$99</definedName>
    <definedName name="_xlchart.v5.4" hidden="1">'Fig.1.2.4'!$A$63</definedName>
    <definedName name="_xlchart.v5.5" hidden="1">'Fig.1.2.4'!$A$64:$A$83</definedName>
    <definedName name="_xlchart.v5.6" hidden="1">'Fig.1.2.4'!$D$63</definedName>
    <definedName name="_xlchart.v5.7" hidden="1">'Fig.1.2.4'!$D$64:$D$83</definedName>
    <definedName name="_xlchart.v5.8" hidden="1">'Fig.1.2.4'!$A$63</definedName>
    <definedName name="_xlchart.v5.9" hidden="1">'Fig.1.2.4'!$A$64:$A$83</definedName>
  </definedName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4" i="98" l="1"/>
  <c r="I104" i="98"/>
  <c r="B104" i="98"/>
  <c r="J104" i="98"/>
  <c r="K104" i="98"/>
  <c r="B84" i="98"/>
  <c r="C84" i="98"/>
  <c r="D84" i="98"/>
  <c r="E84" i="98"/>
  <c r="F84" i="98"/>
  <c r="G84" i="98"/>
  <c r="H84" i="98"/>
  <c r="I84" i="98"/>
  <c r="J84" i="98"/>
  <c r="K84" i="98"/>
  <c r="B85" i="98"/>
  <c r="C85" i="98"/>
  <c r="D85" i="98"/>
  <c r="E85" i="98"/>
  <c r="F85" i="98"/>
  <c r="G85" i="98"/>
  <c r="H85" i="98"/>
  <c r="I85" i="98"/>
  <c r="J85" i="98"/>
  <c r="K85" i="98"/>
  <c r="B86" i="98"/>
  <c r="C86" i="98"/>
  <c r="D86" i="98"/>
  <c r="E86" i="98"/>
  <c r="F86" i="98"/>
  <c r="G86" i="98"/>
  <c r="H86" i="98"/>
  <c r="I86" i="98"/>
  <c r="J86" i="98"/>
  <c r="K86" i="98"/>
  <c r="B87" i="98"/>
  <c r="C87" i="98"/>
  <c r="D87" i="98"/>
  <c r="E87" i="98"/>
  <c r="F87" i="98"/>
  <c r="G87" i="98"/>
  <c r="H87" i="98"/>
  <c r="I87" i="98"/>
  <c r="J87" i="98"/>
  <c r="K87" i="98"/>
  <c r="B88" i="98"/>
  <c r="C88" i="98"/>
  <c r="D88" i="98"/>
  <c r="E88" i="98"/>
  <c r="F88" i="98"/>
  <c r="G88" i="98"/>
  <c r="H88" i="98"/>
  <c r="I88" i="98"/>
  <c r="J88" i="98"/>
  <c r="K88" i="98"/>
  <c r="B89" i="98"/>
  <c r="C89" i="98"/>
  <c r="D89" i="98"/>
  <c r="E89" i="98"/>
  <c r="F89" i="98"/>
  <c r="G89" i="98"/>
  <c r="H89" i="98"/>
  <c r="I89" i="98"/>
  <c r="J89" i="98"/>
  <c r="K89" i="98"/>
  <c r="B90" i="98"/>
  <c r="C90" i="98"/>
  <c r="D90" i="98"/>
  <c r="E90" i="98"/>
  <c r="F90" i="98"/>
  <c r="G90" i="98"/>
  <c r="H90" i="98"/>
  <c r="I90" i="98"/>
  <c r="J90" i="98"/>
  <c r="K90" i="98"/>
  <c r="B91" i="98"/>
  <c r="C91" i="98"/>
  <c r="D91" i="98"/>
  <c r="E91" i="98"/>
  <c r="F91" i="98"/>
  <c r="G91" i="98"/>
  <c r="H91" i="98"/>
  <c r="I91" i="98"/>
  <c r="J91" i="98"/>
  <c r="K91" i="98"/>
  <c r="B92" i="98"/>
  <c r="C92" i="98"/>
  <c r="D92" i="98"/>
  <c r="E92" i="98"/>
  <c r="F92" i="98"/>
  <c r="G92" i="98"/>
  <c r="H92" i="98"/>
  <c r="I92" i="98"/>
  <c r="J92" i="98"/>
  <c r="K92" i="98"/>
  <c r="B93" i="98"/>
  <c r="C93" i="98"/>
  <c r="D93" i="98"/>
  <c r="E93" i="98"/>
  <c r="F93" i="98"/>
  <c r="G93" i="98"/>
  <c r="H93" i="98"/>
  <c r="I93" i="98"/>
  <c r="J93" i="98"/>
  <c r="K93" i="98"/>
  <c r="B94" i="98"/>
  <c r="C94" i="98"/>
  <c r="D94" i="98"/>
  <c r="E94" i="98"/>
  <c r="F94" i="98"/>
  <c r="G94" i="98"/>
  <c r="H94" i="98"/>
  <c r="I94" i="98"/>
  <c r="J94" i="98"/>
  <c r="K94" i="98"/>
  <c r="B95" i="98"/>
  <c r="C95" i="98"/>
  <c r="D95" i="98"/>
  <c r="E95" i="98"/>
  <c r="F95" i="98"/>
  <c r="G95" i="98"/>
  <c r="H95" i="98"/>
  <c r="I95" i="98"/>
  <c r="J95" i="98"/>
  <c r="K95" i="98"/>
  <c r="B96" i="98"/>
  <c r="C96" i="98"/>
  <c r="D96" i="98"/>
  <c r="E96" i="98"/>
  <c r="F96" i="98"/>
  <c r="G96" i="98"/>
  <c r="H96" i="98"/>
  <c r="I96" i="98"/>
  <c r="J96" i="98"/>
  <c r="K96" i="98"/>
  <c r="B97" i="98"/>
  <c r="C97" i="98"/>
  <c r="D97" i="98"/>
  <c r="E97" i="98"/>
  <c r="F97" i="98"/>
  <c r="G97" i="98"/>
  <c r="H97" i="98"/>
  <c r="I97" i="98"/>
  <c r="J97" i="98"/>
  <c r="K97" i="98"/>
  <c r="B98" i="98"/>
  <c r="C98" i="98"/>
  <c r="D98" i="98"/>
  <c r="E98" i="98"/>
  <c r="F98" i="98"/>
  <c r="G98" i="98"/>
  <c r="H98" i="98"/>
  <c r="I98" i="98"/>
  <c r="J98" i="98"/>
  <c r="K98" i="98"/>
  <c r="B99" i="98"/>
  <c r="C99" i="98"/>
  <c r="D99" i="98"/>
  <c r="E99" i="98"/>
  <c r="F99" i="98"/>
  <c r="G99" i="98"/>
  <c r="H99" i="98"/>
  <c r="I99" i="98"/>
  <c r="J99" i="98"/>
  <c r="K99" i="98"/>
  <c r="B100" i="98"/>
  <c r="C100" i="98"/>
  <c r="D100" i="98"/>
  <c r="E100" i="98"/>
  <c r="F100" i="98"/>
  <c r="G100" i="98"/>
  <c r="H100" i="98"/>
  <c r="I100" i="98"/>
  <c r="J100" i="98"/>
  <c r="K100" i="98"/>
  <c r="B101" i="98"/>
  <c r="C101" i="98"/>
  <c r="D101" i="98"/>
  <c r="E101" i="98"/>
  <c r="F101" i="98"/>
  <c r="G101" i="98"/>
  <c r="H101" i="98"/>
  <c r="I101" i="98"/>
  <c r="J101" i="98"/>
  <c r="K101" i="98"/>
  <c r="B102" i="98"/>
  <c r="C102" i="98"/>
  <c r="D102" i="98"/>
  <c r="E102" i="98"/>
  <c r="F102" i="98"/>
  <c r="G102" i="98"/>
  <c r="H102" i="98"/>
  <c r="I102" i="98"/>
  <c r="J102" i="98"/>
  <c r="K102" i="98"/>
  <c r="B103" i="98"/>
  <c r="C103" i="98"/>
  <c r="D103" i="98"/>
  <c r="E103" i="98"/>
  <c r="F103" i="98"/>
  <c r="G103" i="98"/>
  <c r="H103" i="98"/>
  <c r="I103" i="98"/>
  <c r="J103" i="98"/>
  <c r="K103" i="98"/>
  <c r="C104" i="98"/>
  <c r="E104" i="98"/>
  <c r="H104" i="98"/>
  <c r="G104" i="98"/>
  <c r="D104" i="98"/>
  <c r="B8" i="75"/>
  <c r="B57" i="100"/>
  <c r="B56" i="100"/>
  <c r="B55" i="100"/>
  <c r="B54" i="100"/>
  <c r="B53" i="100"/>
  <c r="B52" i="100"/>
  <c r="B51" i="100"/>
  <c r="B50" i="100"/>
  <c r="B49" i="100"/>
  <c r="B48" i="100"/>
  <c r="B47" i="100"/>
  <c r="B46" i="100"/>
  <c r="B45" i="100"/>
  <c r="B44" i="100"/>
  <c r="B43" i="100"/>
  <c r="B42" i="100"/>
  <c r="B41" i="100"/>
  <c r="B40" i="100"/>
  <c r="B39" i="100"/>
  <c r="B38" i="100"/>
  <c r="B37" i="100"/>
  <c r="B36" i="100"/>
  <c r="B35" i="100"/>
  <c r="B34" i="100"/>
  <c r="B33" i="100"/>
  <c r="B32" i="100"/>
  <c r="B31" i="100"/>
  <c r="B30" i="100"/>
  <c r="B29" i="100"/>
  <c r="B28" i="100"/>
  <c r="B27" i="100"/>
  <c r="B26" i="100"/>
  <c r="B25" i="100"/>
  <c r="B24" i="100"/>
  <c r="B23" i="100"/>
  <c r="B22" i="100"/>
  <c r="B21" i="100"/>
  <c r="B20" i="100"/>
  <c r="B19" i="100"/>
  <c r="B18" i="100"/>
  <c r="I75" i="88"/>
  <c r="I61" i="88"/>
  <c r="I74" i="88"/>
  <c r="I60" i="88"/>
  <c r="I73" i="88"/>
  <c r="I59" i="88"/>
  <c r="I72" i="88"/>
  <c r="I58" i="88"/>
  <c r="I71" i="88"/>
  <c r="I57" i="88"/>
  <c r="I70" i="88"/>
  <c r="I56" i="88"/>
  <c r="I69" i="88"/>
  <c r="I55" i="88"/>
  <c r="I68" i="88"/>
  <c r="I54" i="88"/>
  <c r="I67" i="88"/>
  <c r="I53" i="88"/>
  <c r="I66" i="88"/>
  <c r="I52" i="88"/>
  <c r="I65" i="88"/>
  <c r="I51" i="88"/>
  <c r="G9" i="75"/>
  <c r="F9" i="75"/>
  <c r="E8" i="75"/>
  <c r="C8" i="75"/>
  <c r="G7" i="75"/>
  <c r="F7" i="75"/>
  <c r="E7" i="75"/>
  <c r="G6" i="75"/>
  <c r="F6" i="75"/>
  <c r="E6" i="75"/>
  <c r="G5" i="75"/>
  <c r="F5" i="75"/>
  <c r="E5" i="75"/>
  <c r="G4" i="75"/>
  <c r="F4" i="75"/>
  <c r="E4" i="75"/>
  <c r="G3" i="75"/>
  <c r="F3" i="75"/>
  <c r="E3" i="75"/>
  <c r="C4" i="75"/>
  <c r="C6" i="75"/>
  <c r="F8" i="75"/>
  <c r="C3" i="75"/>
  <c r="C5" i="75"/>
  <c r="C7" i="75"/>
  <c r="G8" i="75"/>
  <c r="B10" i="75"/>
  <c r="G10" i="75"/>
  <c r="F10" i="75"/>
  <c r="H26" i="57"/>
  <c r="B23" i="57"/>
  <c r="B26" i="57"/>
  <c r="L23" i="57"/>
  <c r="L26" i="57"/>
  <c r="J23" i="57"/>
  <c r="J26" i="57"/>
  <c r="F23" i="57"/>
  <c r="F26" i="57"/>
  <c r="D23" i="57"/>
  <c r="D26" i="57"/>
</calcChain>
</file>

<file path=xl/sharedStrings.xml><?xml version="1.0" encoding="utf-8"?>
<sst xmlns="http://schemas.openxmlformats.org/spreadsheetml/2006/main" count="1048" uniqueCount="301">
  <si>
    <t xml:space="preserve">Capitolo 1 – LE UNIVERSITÀ </t>
  </si>
  <si>
    <t>Paragrafo 1.2 – GLI STUDENTI</t>
  </si>
  <si>
    <t>Figura 1.2.1 – Immatricolati e iscritti alle università negli ultimi 10 anni</t>
  </si>
  <si>
    <t>Tabella 1.2.1 – Iscritti alle università per tipo di corso di studi (a.a. 2021/22 vs a.a. 2011/12)</t>
  </si>
  <si>
    <t>Figura 1.2.2 – Iscritti alle università tradizionali e telematiche (a.a. 2021/22 vs a.a. 2011/12)</t>
  </si>
  <si>
    <t>Tabella 1.2.2 – Iscritti per tipo di ateneo, per regolarità di anni di iscrizione e classe di età (a.a. 2021/22 vs a.a. 2011/12)</t>
  </si>
  <si>
    <t>Tabella 1.2.3 – Università statali: iscritti regolari e oltre la durata normale per area geografica dell’ateneo (a.a. 2021/22 vs a.a. 2011/12)</t>
  </si>
  <si>
    <t>Tabella 1.2.4 – Iscritti alle università per area disciplinare (a.a. 2021/22 vs a.a. 2011/12)</t>
  </si>
  <si>
    <t>Tabella 1.2.5 – Iscritti alle università tradizionali per area geografica di sede del corso di studi (a.a. 2021/22 vs a.a. 2011/12)</t>
  </si>
  <si>
    <t>Figura 1.2.3 – Università tradizionali: numero di studenti iscritti per sede del corso di studi a livello regionale (a.a. 2021/22)</t>
  </si>
  <si>
    <t>Figura 1.2.4 – Variazione del numero di iscritti per sede del corso di studi a livello regionale negli ultimi 10 anni</t>
  </si>
  <si>
    <t>Figura 1.2.5 – Numero e tipologia di iscritti alle università telematiche (a.a. 2021/22 vs a.a. 2011/12)</t>
  </si>
  <si>
    <t>Figura 1.2.6 – Immatricolati alle università tradizionali e telematiche (a.a. 2021/22 vs a.a. 2011/12)</t>
  </si>
  <si>
    <t>Tabella 1.2.6 – Immatricolati alle università tradizionali e telematiche per area geografica di residenza (a.a. 2021/22 vs. a.a. 2011/12)</t>
  </si>
  <si>
    <t>Figura 1.2.7 – Immatricolati per provenienza geografica (solo Italia) dall’a.a. 2011/12 all’a.a. 2021/22</t>
  </si>
  <si>
    <t>Tabella 1.2.7 – Mobilità degli studenti immatricolati alle università tradizionali (a.a. 2021/22)</t>
  </si>
  <si>
    <t>Figura 1.2.8 – Università tradizionali: immatricolazioni e saldo migratorio (a.a. 2021/22)</t>
  </si>
  <si>
    <t>Figura 1.2.9 – Università tradizionali: composizione degli immatricolati per regione di residenza (a.a. 2021/22)</t>
  </si>
  <si>
    <t>Tabella 1.2.8 – Atenei tradizionali: immatricolati residenti in ingresso e uscita e regioni di riferimento (a.a. 2021/22)</t>
  </si>
  <si>
    <t>Figura 1.2.10 – Università tradizionali: numero di immatricolati per area geografica di residenza e per sede del corso di studi negli ultimi 10 anni</t>
  </si>
  <si>
    <t>Figura 1.2.11 – Diplomati alla scuola secondaria di II grado e immatricolati (anni 2011/12-2021/22)</t>
  </si>
  <si>
    <t>Figura 1.2.12 – Caratteristiche degli immatricolati (età e diploma di scuola secondaria di II grado, a.a. 2021/22)</t>
  </si>
  <si>
    <t>Figura 1.2.13 – Abbandono del percorso universitario tra I e II anno di corso, per coorte di immatricolati e tipo di corso</t>
  </si>
  <si>
    <t>Figura 1.2.14 – Abbandono dei corsi di laurea triennali dopo 3, 4 e 6 anni per coorte di immatricolati</t>
  </si>
  <si>
    <t>Figura 1.2.15 – Laurea triennale: tasso di abbandono tra I e II anno di corso degli immatricolati nell’a.a. 2020/21 per tipo di diploma, per area geografica di diploma e per ateneo di iscrizione</t>
  </si>
  <si>
    <t>Tabella 1.2.9 – Università tradizionali: saldo migratorio nel passaggio dalla laurea triennale alla laurea magistrale (a.a. 2021/22)</t>
  </si>
  <si>
    <t>Tabella 1.2.10– Posti disponibili in residenze universitarie (anno 2023) rispetto agli studenti fuorisede (a.a. 2021/22)</t>
  </si>
  <si>
    <t>Figura 1.2.16 – Fondo integrativo Statale (FIS) (anni 2012-2022)</t>
  </si>
  <si>
    <t>Figura 1.2.17 – Rapporto beneficiari/idonei alla borsa di studio (anni 2012 e 2021)</t>
  </si>
  <si>
    <t>Tabella 1.2.11 – Università statali: andamento delle tasse universitarie e degli esoneri totali dal 2015 al 2021</t>
  </si>
  <si>
    <t>Tabella 1.2.12 – Università statali: % studenti esonerati dalle tasse universitarie e importo medio (anni 2021, 2016 e 2015)</t>
  </si>
  <si>
    <t>Figura 1.2.18 – Andamento esoneri totali dal pagamento delle tasse universitarie (aa.aa. 2014/15-2020/21)</t>
  </si>
  <si>
    <t>Figura 1.2.19 – Andamento nati in Italia (1982-2021), immatricolati e immatricolati 19-enni nati in Italia (aa.aa. 2001/02-2021/22)</t>
  </si>
  <si>
    <t>a.a.</t>
  </si>
  <si>
    <t>Iscritti</t>
  </si>
  <si>
    <t>Immatricolati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</si>
  <si>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</si>
  <si>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</si>
  <si>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</si>
  <si>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</si>
  <si>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</si>
  <si>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</si>
  <si>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</si>
  <si>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</si>
  <si>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</si>
  <si>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</si>
  <si>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</si>
  <si>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Fonte: elaborazione su dati Anagrafe Nazionale Studenti</t>
  </si>
  <si>
    <t>Corso di studi</t>
  </si>
  <si>
    <t>a.a. 2021/222</t>
  </si>
  <si>
    <t>%</t>
  </si>
  <si>
    <t>a.a. 2011/12</t>
  </si>
  <si>
    <t>%2</t>
  </si>
  <si>
    <t>Variazione</t>
  </si>
  <si>
    <t>Var. %</t>
  </si>
  <si>
    <t>Triennali</t>
  </si>
  <si>
    <t>Ciclo Unico</t>
  </si>
  <si>
    <t>Biennali</t>
  </si>
  <si>
    <t>Corsi vecchio ordinamento</t>
  </si>
  <si>
    <t>Totale</t>
  </si>
  <si>
    <t xml:space="preserve"> </t>
  </si>
  <si>
    <t>Tipo ateneo</t>
  </si>
  <si>
    <t>Tradizionale</t>
  </si>
  <si>
    <t>Telematica</t>
  </si>
  <si>
    <t>a.a. 2021/22</t>
  </si>
  <si>
    <t>Statale (Tradizionale)</t>
  </si>
  <si>
    <t>Non Statale (Tradizionale)</t>
  </si>
  <si>
    <t>Non Statale (Telematico)</t>
  </si>
  <si>
    <t>stud. regolari</t>
  </si>
  <si>
    <t>% regolari</t>
  </si>
  <si>
    <t>stud. non regolari</t>
  </si>
  <si>
    <t>% non regolari</t>
  </si>
  <si>
    <t>Classe di età degli iscritti</t>
  </si>
  <si>
    <t>Fino a 23 anni</t>
  </si>
  <si>
    <t>24-25anni</t>
  </si>
  <si>
    <t>26-27 anni</t>
  </si>
  <si>
    <t>28-30 anni</t>
  </si>
  <si>
    <t>31 anni e oltre</t>
  </si>
  <si>
    <t>Telematico</t>
  </si>
  <si>
    <t>Area geografica</t>
  </si>
  <si>
    <t>regolari</t>
  </si>
  <si>
    <t>oltre la durata normale del corso</t>
  </si>
  <si>
    <t>Nord-Ovest</t>
  </si>
  <si>
    <t>Nord-Est</t>
  </si>
  <si>
    <t>Centro</t>
  </si>
  <si>
    <t>Sud</t>
  </si>
  <si>
    <t>Isole</t>
  </si>
  <si>
    <t>Area disciplinare</t>
  </si>
  <si>
    <t>Sanitaria e agro-veterinaria</t>
  </si>
  <si>
    <t>STEM</t>
  </si>
  <si>
    <t>Economica, giuridica e sociale</t>
  </si>
  <si>
    <t>Artistica, letteraria ed educazione</t>
  </si>
  <si>
    <t xml:space="preserve">Var. % </t>
  </si>
  <si>
    <t>Sub-Totale</t>
  </si>
  <si>
    <t>Nd</t>
  </si>
  <si>
    <t>a.a. 21/22</t>
  </si>
  <si>
    <t>Anno Accademico</t>
  </si>
  <si>
    <t/>
  </si>
  <si>
    <t>Regione</t>
  </si>
  <si>
    <t>2011/2012</t>
  </si>
  <si>
    <t>2021/2022</t>
  </si>
  <si>
    <t>Var.</t>
  </si>
  <si>
    <t>Abruzzo</t>
  </si>
  <si>
    <t>Basilicata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</si>
  <si>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</si>
  <si>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</si>
  <si>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</si>
  <si>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</si>
  <si>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</si>
  <si>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</si>
  <si>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</si>
  <si>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</si>
  <si>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</si>
  <si>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</si>
  <si>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</si>
  <si>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</si>
  <si>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</si>
  <si>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</si>
  <si>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</si>
  <si>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</si>
  <si>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</si>
  <si>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</si>
  <si>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Iscritti Università telematiche</t>
  </si>
  <si>
    <t>Iscritti con precedente carriera in atenei tradizionali</t>
  </si>
  <si>
    <t>Iscritti con carriera esclusivamente in atenei telematici</t>
  </si>
  <si>
    <t>Totale Iscritti</t>
  </si>
  <si>
    <t>Area geografica di residenza degli immatricolati (Valori assoluti)</t>
  </si>
  <si>
    <t>Estero</t>
  </si>
  <si>
    <t>Area geografica di residenza degli immatricolati (%)</t>
  </si>
  <si>
    <t>Università tradizionali v.a.</t>
  </si>
  <si>
    <t>Università tradizionali var.</t>
  </si>
  <si>
    <r>
      <t>a.a</t>
    </r>
    <r>
      <rPr>
        <b/>
        <sz val="10"/>
        <color rgb="FF000000"/>
        <rFont val="Calibri"/>
        <family val="2"/>
        <scheme val="minor"/>
      </rPr>
      <t>.</t>
    </r>
  </si>
  <si>
    <t>Università telematiche v.a.</t>
  </si>
  <si>
    <t>Università telematiche var</t>
  </si>
  <si>
    <t>2012/2013</t>
  </si>
  <si>
    <t>2013/2014</t>
  </si>
  <si>
    <t>2014/2015</t>
  </si>
  <si>
    <t>2015/2016</t>
  </si>
  <si>
    <t>2016/2017</t>
  </si>
  <si>
    <t>2017/2018</t>
  </si>
  <si>
    <t>2018/2019</t>
  </si>
  <si>
    <t>2019/2020</t>
  </si>
  <si>
    <t>2020/2021</t>
  </si>
  <si>
    <t>Immatricolati in corsi con sede nella Regione</t>
  </si>
  <si>
    <t xml:space="preserve">di cui residenti nella Regione </t>
  </si>
  <si>
    <t>di cui residenti in altra Regione</t>
  </si>
  <si>
    <t>Immatricolati residenti nella Regione</t>
  </si>
  <si>
    <t>Immatricolati residenti che lasciano la Regione</t>
  </si>
  <si>
    <t>Saldo (immatricolati residenti verso altra Regione - immatricolati da altra Regione)</t>
  </si>
  <si>
    <t>ingressi/uscite</t>
  </si>
  <si>
    <t>Emilia-Romagna</t>
  </si>
  <si>
    <t>FVG</t>
  </si>
  <si>
    <t>Valle d’Aosta</t>
  </si>
  <si>
    <t>Non Definita</t>
  </si>
  <si>
    <t>% immatricolati regionali</t>
  </si>
  <si>
    <t>% immatricolati provenienti da altre regioni</t>
  </si>
  <si>
    <t>Immatricolati residenti in altra regione</t>
  </si>
  <si>
    <t>1^ regione di provenienza</t>
  </si>
  <si>
    <t>ingressi</t>
  </si>
  <si>
    <t>2^ regione di provenienza</t>
  </si>
  <si>
    <t>Immatricolati residenti che lasciano la regione</t>
  </si>
  <si>
    <t>1^ regione di destinazione</t>
  </si>
  <si>
    <t>uscite</t>
  </si>
  <si>
    <t>2^ regione di destinazione</t>
  </si>
  <si>
    <t xml:space="preserve"> uscite</t>
  </si>
  <si>
    <t>Emilia-Rom.</t>
  </si>
  <si>
    <t>Trentino-AA</t>
  </si>
  <si>
    <t>Area geografica di residenza degli immatricolati</t>
  </si>
  <si>
    <r>
      <t>a.a</t>
    </r>
    <r>
      <rPr>
        <b/>
        <sz val="9"/>
        <color rgb="FF000000"/>
        <rFont val="Calibri"/>
        <family val="2"/>
        <scheme val="minor"/>
      </rPr>
      <t>.</t>
    </r>
  </si>
  <si>
    <t>Area geografica sede del corso di immatricolazione</t>
  </si>
  <si>
    <t>Diplomati (a. s. (t-1)/t)</t>
  </si>
  <si>
    <t>Immatricolati (a.a. t/(t+1))</t>
  </si>
  <si>
    <t>a.a.  t/t+1</t>
  </si>
  <si>
    <t>Popolazione 19 anni (t+1)</t>
  </si>
  <si>
    <t>Diplomati Italia (a.s. (t-1)/t)</t>
  </si>
  <si>
    <t>Fino a 19 anni</t>
  </si>
  <si>
    <t>Oltre i 19 anni</t>
  </si>
  <si>
    <t>% diplomati 19 anni sulla popolazione 19enne</t>
  </si>
  <si>
    <t>Imm. Diplomati in Italia (a.a. t/(t+1))</t>
  </si>
  <si>
    <t>% Diplomati immatricolati</t>
  </si>
  <si>
    <t>Imm. fino a 19 anni</t>
  </si>
  <si>
    <t>% diplomati entro i 19 anni che si immatricolano entro il 19° anno di età</t>
  </si>
  <si>
    <t>Imm. con più di 19 anni</t>
  </si>
  <si>
    <t>Fonte: elaborazione su dati Anagrafe Nazionale Studenti e Ufficio Statistica del Ministero dell'Istruzione e del Merito (MIM)</t>
  </si>
  <si>
    <t>Tipo di diploma</t>
  </si>
  <si>
    <t>Liceo</t>
  </si>
  <si>
    <t>Tecnici</t>
  </si>
  <si>
    <t>Professionali</t>
  </si>
  <si>
    <t>non disponibile</t>
  </si>
  <si>
    <t>Diplomati a.s. precedente</t>
  </si>
  <si>
    <t>Tasso di passaggio all'università</t>
  </si>
  <si>
    <t>Ist. Tecnico</t>
  </si>
  <si>
    <t>Ist. Professionale</t>
  </si>
  <si>
    <t>Diploma estero</t>
  </si>
  <si>
    <t>Non disponibile</t>
  </si>
  <si>
    <t xml:space="preserve">Coorte di immatricolati nell'a.a. </t>
  </si>
  <si>
    <t>Corsi di I livello triennali</t>
  </si>
  <si>
    <t>Corsi a ciclo unico</t>
  </si>
  <si>
    <t>Corsi di II livello biennali</t>
  </si>
  <si>
    <t>a.a. di immatrcolazione</t>
  </si>
  <si>
    <t>Abbandono dopo 3 anni</t>
  </si>
  <si>
    <t>Abbandono dopo 4 anni</t>
  </si>
  <si>
    <t>Abbandono dopo 6 anni</t>
  </si>
  <si>
    <t>LAUREA TRIENNALE: Tasso di abbandono tra I e II anno per diploma di maturità</t>
  </si>
  <si>
    <t>Altro</t>
  </si>
  <si>
    <t>Liceale</t>
  </si>
  <si>
    <t>Magistrale</t>
  </si>
  <si>
    <t>Professionale</t>
  </si>
  <si>
    <t>Tecnica</t>
  </si>
  <si>
    <t>LAUREA TRIENNALE: Tasso di abbandono tra I e II anno per area geografica di diploma di maturità</t>
  </si>
  <si>
    <t>Diplomati 
Nord-Est</t>
  </si>
  <si>
    <t>Diplomati 
Nord-Ovest</t>
  </si>
  <si>
    <t>Diplomati 
Centro</t>
  </si>
  <si>
    <t>Diplomati 
Sud</t>
  </si>
  <si>
    <t>Diplomati 
Isole</t>
  </si>
  <si>
    <t>Totale coorte</t>
  </si>
  <si>
    <t>Coorte a.a. 2020</t>
  </si>
  <si>
    <t>Abbandoni al primo anno</t>
  </si>
  <si>
    <t>Atenei Nord-Est</t>
  </si>
  <si>
    <t>Atenei Nord-Ovest</t>
  </si>
  <si>
    <t>Atenei Centro</t>
  </si>
  <si>
    <t>Atenei Sud</t>
  </si>
  <si>
    <t>Atenei Isole</t>
  </si>
  <si>
    <t>Totale complessivo</t>
  </si>
  <si>
    <t>Area geografica dell'ateneo</t>
  </si>
  <si>
    <t>Numero di laureati triennali che proseguono in una LM biennale</t>
  </si>
  <si>
    <t>Numero di iscritti a una LM biennale</t>
  </si>
  <si>
    <t>Differenza</t>
  </si>
  <si>
    <t>Saldo %</t>
  </si>
  <si>
    <t>Area geografica dell'ateneo di conseguimento della L triennale</t>
  </si>
  <si>
    <t>Area geografica dell'ateneo di iscrizione a una LM</t>
  </si>
  <si>
    <t>Posti di Enti Regionali o Atenei</t>
  </si>
  <si>
    <t>Posti dei Collegi di merito o di Enti privati</t>
  </si>
  <si>
    <t>Totale posti</t>
  </si>
  <si>
    <t>% posti Collegi/Enti privati</t>
  </si>
  <si>
    <t>Studenti fuori sede (proveniente da altra Regione) a.a. 2021/22</t>
  </si>
  <si>
    <t>Rapporto stud f.s./posti</t>
  </si>
  <si>
    <t>Studenti regolari + 1 anno fuori sede (proveniente da altra Regione) a.a. 2021/22</t>
  </si>
  <si>
    <t>Rapporto stud reg. f.s. + 1/posti</t>
  </si>
  <si>
    <t xml:space="preserve">Fonte: elaborazioni su dati Anagrafe Nazionale Studenti e DM MUR 1246/2022 </t>
  </si>
  <si>
    <t>Fonte: elaborazioni su dati - Servizio di statistica</t>
  </si>
  <si>
    <t>Idonei</t>
  </si>
  <si>
    <t>Friuli-Venezia Giulia</t>
  </si>
  <si>
    <t>Valle D'aosta</t>
  </si>
  <si>
    <t>Beneficiari</t>
  </si>
  <si>
    <t>Rapporto beneficiari/idonei</t>
  </si>
  <si>
    <t>Anno</t>
  </si>
  <si>
    <t>Tasse pagate dagli studenti (euro)</t>
  </si>
  <si>
    <t>studenti iscritti (a.a. t-1/t)</t>
  </si>
  <si>
    <t>studenti esonerati totalmente (a.a. t-1/t)</t>
  </si>
  <si>
    <t>% studenti esonerati totalmente (a.a. t-1/t)</t>
  </si>
  <si>
    <t>importo tassa media per studente al netto degli esonerati totali</t>
  </si>
  <si>
    <t>Fonte: eleborazioni su dati dell'Anagrafe studenti (iscritti), Ufficio Statistico MUR (esonerati), Bilanci atenei statai (tasse pagate).</t>
  </si>
  <si>
    <t>Nota: con riferimento all'anno t sono stati considerati gli studenti iscritti ed esonerati nell'a.a. t-1/t (es. per l'anno 2016 sono stati considerati gli studenti dell'a.a. 2015/16).</t>
  </si>
  <si>
    <t>Studenti e Tasse</t>
  </si>
  <si>
    <t>% studenti esonerati totalmente</t>
  </si>
  <si>
    <t xml:space="preserve"> Tassa media* per studente (esclusi esonerati totali)</t>
  </si>
  <si>
    <t>Fonte: eleborazioni su dati dell'Anagrafe studenti (iscritti), Ufficio Statistico MUR (esonerati), Bilanci atenei statali (tasse pagate al netto dei rimborsi).</t>
  </si>
  <si>
    <t>* importo al quale va aggiunta la tassa regionale per il diritto allo studio</t>
  </si>
  <si>
    <t>Area Geografica</t>
  </si>
  <si>
    <t>Totale Italia</t>
  </si>
  <si>
    <t>Esonerati totali</t>
  </si>
  <si>
    <t>Rapporto Esonerati Totali/Iscritti</t>
  </si>
  <si>
    <t>Fonte: eleborazioni su dati dell'Anagrafe studenti (iscritti), Ufficio Statistico MUR (esonerati)</t>
  </si>
  <si>
    <t>Anno nascita</t>
  </si>
  <si>
    <t>anno nascita e a.a. immatricolazione</t>
  </si>
  <si>
    <t>numero nati in Italia</t>
  </si>
  <si>
    <t>19enni totali</t>
  </si>
  <si>
    <t xml:space="preserve">immatricolati 19-enni (solo italiani) </t>
  </si>
  <si>
    <t>Tasso di immatricolazione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</si>
  <si>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</si>
  <si>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</si>
  <si>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</si>
  <si>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</si>
  <si>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</si>
  <si>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</si>
  <si>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</si>
  <si>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</si>
  <si>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</si>
  <si>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</si>
  <si>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2022/23</t>
  </si>
  <si>
    <t>2023/24</t>
  </si>
  <si>
    <t>2024/25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</si>
  <si>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</si>
  <si>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</si>
  <si>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</si>
  <si>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</si>
  <si>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</si>
  <si>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</si>
  <si>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</si>
  <si>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</si>
  <si>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2033/34</t>
  </si>
  <si>
    <t>2034/35</t>
  </si>
  <si>
    <t>2035/36</t>
  </si>
  <si>
    <t>2036/37</t>
  </si>
  <si>
    <t>2037/38</t>
  </si>
  <si>
    <t>2038/39</t>
  </si>
  <si>
    <t>2039/40</t>
  </si>
  <si>
    <t>2040/41</t>
  </si>
  <si>
    <t>Fonte: eleborazioni su dati dell'Anagrafe Nazionale Studenti e su dati ISTAT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</si>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</sst>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6" formatCode="#,##0\ &quot;€&quot;;[Red]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_-* #,##0.0_-;\-* #,##0.0_-;_-* &quot;-&quot;??_-;_-@_-"/>
    <numFmt numFmtId="167" formatCode="_-* #,##0\ &quot;€&quot;_-;\-* #,##0\ &quot;€&quot;_-;_-* &quot;-&quot;??\ &quot;€&quot;_-;_-@_-"/>
  </numFmts>
  <fonts count="6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8"/>
      <color theme="1"/>
      <name val="Calibri"/>
      <family val="2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name val="Calibri"/>
      <family val="2"/>
    </font>
    <font>
      <sz val="11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b/>
      <sz val="9"/>
      <color rgb="FFFF0000"/>
      <name val="Calibri"/>
      <family val="2"/>
    </font>
    <font>
      <sz val="9"/>
      <color rgb="FF000000"/>
      <name val="Calibri"/>
      <family val="2"/>
    </font>
    <font>
      <sz val="9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8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trike/>
      <sz val="11"/>
      <color indexed="8"/>
      <name val="Calibri"/>
      <family val="2"/>
      <scheme val="minor"/>
    </font>
    <font>
      <b/>
      <strike/>
      <sz val="11"/>
      <color indexed="8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i/>
      <sz val="9.5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i/>
      <sz val="9"/>
      <color rgb="FF000000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indexed="8"/>
      <name val="Calibri"/>
      <family val="2"/>
      <scheme val="minor"/>
    </font>
    <font>
      <strike/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rgb="FFDDEB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9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5F5F5"/>
      </patternFill>
    </fill>
    <fill>
      <patternFill patternType="solid">
        <fgColor indexed="9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indexed="64"/>
      </right>
      <top style="thin">
        <color rgb="FF999999"/>
      </top>
      <bottom/>
      <diagonal/>
    </border>
    <border>
      <left style="thin">
        <color indexed="64"/>
      </left>
      <right style="thin">
        <color indexed="64"/>
      </right>
      <top style="thin">
        <color rgb="FF999999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12" fillId="2" borderId="1"/>
    <xf numFmtId="0" fontId="11" fillId="2" borderId="1"/>
    <xf numFmtId="9" fontId="12" fillId="0" borderId="0" applyFont="0" applyFill="0" applyBorder="0" applyAlignment="0" applyProtection="0"/>
    <xf numFmtId="0" fontId="10" fillId="2" borderId="1"/>
    <xf numFmtId="9" fontId="10" fillId="2" borderId="1" applyFont="0" applyFill="0" applyBorder="0" applyAlignment="0" applyProtection="0"/>
    <xf numFmtId="0" fontId="9" fillId="2" borderId="1"/>
    <xf numFmtId="9" fontId="9" fillId="2" borderId="1" applyFont="0" applyFill="0" applyBorder="0" applyAlignment="0" applyProtection="0"/>
    <xf numFmtId="0" fontId="8" fillId="2" borderId="1"/>
    <xf numFmtId="0" fontId="7" fillId="2" borderId="1"/>
    <xf numFmtId="9" fontId="7" fillId="2" borderId="1" applyFont="0" applyFill="0" applyBorder="0" applyAlignment="0" applyProtection="0"/>
    <xf numFmtId="0" fontId="6" fillId="2" borderId="1"/>
    <xf numFmtId="9" fontId="6" fillId="2" borderId="1" applyFont="0" applyFill="0" applyBorder="0" applyAlignment="0" applyProtection="0"/>
    <xf numFmtId="0" fontId="5" fillId="2" borderId="1"/>
    <xf numFmtId="9" fontId="5" fillId="2" borderId="1" applyFont="0" applyFill="0" applyBorder="0" applyAlignment="0" applyProtection="0"/>
    <xf numFmtId="43" fontId="12" fillId="0" borderId="0" applyFont="0" applyFill="0" applyBorder="0" applyAlignment="0" applyProtection="0"/>
    <xf numFmtId="9" fontId="12" fillId="2" borderId="1" applyFont="0" applyFill="0" applyBorder="0" applyAlignment="0" applyProtection="0"/>
    <xf numFmtId="43" fontId="12" fillId="2" borderId="1" applyFont="0" applyFill="0" applyBorder="0" applyAlignment="0" applyProtection="0"/>
    <xf numFmtId="44" fontId="12" fillId="2" borderId="1" applyFont="0" applyFill="0" applyBorder="0" applyAlignment="0" applyProtection="0"/>
    <xf numFmtId="0" fontId="12" fillId="2" borderId="1"/>
    <xf numFmtId="44" fontId="12" fillId="2" borderId="1" applyFont="0" applyFill="0" applyBorder="0" applyAlignment="0" applyProtection="0"/>
    <xf numFmtId="0" fontId="12" fillId="2" borderId="1"/>
    <xf numFmtId="0" fontId="12" fillId="2" borderId="1"/>
    <xf numFmtId="0" fontId="12" fillId="2" borderId="1"/>
    <xf numFmtId="0" fontId="12" fillId="2" borderId="1"/>
    <xf numFmtId="0" fontId="12" fillId="2" borderId="1"/>
    <xf numFmtId="0" fontId="4" fillId="2" borderId="1"/>
    <xf numFmtId="9" fontId="4" fillId="2" borderId="1" applyFont="0" applyFill="0" applyBorder="0" applyAlignment="0" applyProtection="0"/>
    <xf numFmtId="0" fontId="3" fillId="2" borderId="1"/>
    <xf numFmtId="43" fontId="3" fillId="2" borderId="1" applyFont="0" applyFill="0" applyBorder="0" applyAlignment="0" applyProtection="0"/>
    <xf numFmtId="9" fontId="3" fillId="2" borderId="1" applyFont="0" applyFill="0" applyBorder="0" applyAlignment="0" applyProtection="0"/>
    <xf numFmtId="0" fontId="2" fillId="2" borderId="1"/>
    <xf numFmtId="0" fontId="1" fillId="2" borderId="1"/>
    <xf numFmtId="9" fontId="1" fillId="2" borderId="1" applyFont="0" applyFill="0" applyBorder="0" applyAlignment="0" applyProtection="0"/>
    <xf numFmtId="0" fontId="1" fillId="2" borderId="1"/>
    <xf numFmtId="0" fontId="1" fillId="2" borderId="1"/>
    <xf numFmtId="0" fontId="1" fillId="2" borderId="1"/>
    <xf numFmtId="9" fontId="1" fillId="2" borderId="1" applyFont="0" applyFill="0" applyBorder="0" applyAlignment="0" applyProtection="0"/>
    <xf numFmtId="0" fontId="1" fillId="2" borderId="1"/>
    <xf numFmtId="9" fontId="1" fillId="2" borderId="1" applyFont="0" applyFill="0" applyBorder="0" applyAlignment="0" applyProtection="0"/>
    <xf numFmtId="0" fontId="1" fillId="2" borderId="1"/>
    <xf numFmtId="9" fontId="12" fillId="2" borderId="1" applyFont="0" applyFill="0" applyBorder="0" applyAlignment="0" applyProtection="0"/>
    <xf numFmtId="9" fontId="12" fillId="2" borderId="1" applyFont="0" applyFill="0" applyBorder="0" applyAlignment="0" applyProtection="0"/>
    <xf numFmtId="43" fontId="1" fillId="2" borderId="1" applyFont="0" applyFill="0" applyBorder="0" applyAlignment="0" applyProtection="0"/>
    <xf numFmtId="43" fontId="12" fillId="2" borderId="1" applyFont="0" applyFill="0" applyBorder="0" applyAlignment="0" applyProtection="0"/>
    <xf numFmtId="0" fontId="64" fillId="0" borderId="0" applyNumberFormat="0" applyFill="0" applyBorder="0" applyAlignment="0" applyProtection="0"/>
  </cellStyleXfs>
  <cellXfs count="479">
    <xf numFmtId="0" fontId="0" fillId="0" borderId="0" xfId="0"/>
    <xf numFmtId="0" fontId="12" fillId="2" borderId="1" xfId="1"/>
    <xf numFmtId="0" fontId="10" fillId="2" borderId="1" xfId="4"/>
    <xf numFmtId="3" fontId="10" fillId="2" borderId="1" xfId="4" applyNumberFormat="1"/>
    <xf numFmtId="0" fontId="0" fillId="0" borderId="0" xfId="0" applyAlignment="1">
      <alignment vertical="center"/>
    </xf>
    <xf numFmtId="0" fontId="26" fillId="3" borderId="2" xfId="0" applyFont="1" applyFill="1" applyBorder="1" applyAlignment="1">
      <alignment horizontal="center" vertical="center"/>
    </xf>
    <xf numFmtId="3" fontId="24" fillId="0" borderId="2" xfId="0" applyNumberFormat="1" applyFont="1" applyBorder="1" applyAlignment="1">
      <alignment horizontal="right" vertical="center"/>
    </xf>
    <xf numFmtId="0" fontId="13" fillId="2" borderId="1" xfId="21" applyFont="1" applyAlignment="1">
      <alignment horizontal="center" vertical="center"/>
    </xf>
    <xf numFmtId="0" fontId="12" fillId="2" borderId="1" xfId="21" applyAlignment="1">
      <alignment vertical="center"/>
    </xf>
    <xf numFmtId="0" fontId="12" fillId="2" borderId="1" xfId="21"/>
    <xf numFmtId="0" fontId="23" fillId="0" borderId="2" xfId="0" applyFont="1" applyBorder="1" applyAlignment="1">
      <alignment vertical="center" wrapText="1"/>
    </xf>
    <xf numFmtId="3" fontId="23" fillId="0" borderId="2" xfId="0" applyNumberFormat="1" applyFont="1" applyBorder="1" applyAlignment="1">
      <alignment horizontal="right" vertical="center"/>
    </xf>
    <xf numFmtId="164" fontId="23" fillId="0" borderId="2" xfId="3" applyNumberFormat="1" applyFont="1" applyBorder="1" applyAlignment="1">
      <alignment horizontal="right" vertical="center"/>
    </xf>
    <xf numFmtId="164" fontId="23" fillId="0" borderId="2" xfId="3" applyNumberFormat="1" applyFont="1" applyBorder="1" applyAlignment="1">
      <alignment horizontal="right" vertical="center" wrapText="1"/>
    </xf>
    <xf numFmtId="165" fontId="23" fillId="0" borderId="2" xfId="15" applyNumberFormat="1" applyFont="1" applyBorder="1" applyAlignment="1">
      <alignment horizontal="right" vertical="center"/>
    </xf>
    <xf numFmtId="165" fontId="23" fillId="0" borderId="2" xfId="0" applyNumberFormat="1" applyFont="1" applyBorder="1" applyAlignment="1">
      <alignment horizontal="right" vertical="center"/>
    </xf>
    <xf numFmtId="0" fontId="23" fillId="0" borderId="2" xfId="0" applyFont="1" applyBorder="1" applyAlignment="1">
      <alignment vertical="center"/>
    </xf>
    <xf numFmtId="0" fontId="38" fillId="0" borderId="2" xfId="0" applyFont="1" applyBorder="1" applyAlignment="1">
      <alignment vertical="center"/>
    </xf>
    <xf numFmtId="0" fontId="2" fillId="2" borderId="1" xfId="31" applyAlignment="1">
      <alignment vertical="center"/>
    </xf>
    <xf numFmtId="0" fontId="32" fillId="2" borderId="1" xfId="31" applyFont="1" applyAlignment="1">
      <alignment vertical="center"/>
    </xf>
    <xf numFmtId="0" fontId="2" fillId="2" borderId="1" xfId="31" applyAlignment="1">
      <alignment horizontal="center" vertical="center"/>
    </xf>
    <xf numFmtId="0" fontId="2" fillId="0" borderId="1" xfId="31" applyFill="1" applyAlignment="1">
      <alignment vertical="center"/>
    </xf>
    <xf numFmtId="0" fontId="32" fillId="0" borderId="1" xfId="31" applyFont="1" applyFill="1" applyAlignment="1">
      <alignment vertical="center"/>
    </xf>
    <xf numFmtId="0" fontId="26" fillId="6" borderId="2" xfId="0" applyFont="1" applyFill="1" applyBorder="1" applyAlignment="1">
      <alignment vertical="center"/>
    </xf>
    <xf numFmtId="165" fontId="26" fillId="6" borderId="2" xfId="15" applyNumberFormat="1" applyFont="1" applyFill="1" applyBorder="1" applyAlignment="1">
      <alignment horizontal="right" vertical="center"/>
    </xf>
    <xf numFmtId="166" fontId="32" fillId="2" borderId="1" xfId="15" applyNumberFormat="1" applyFont="1" applyFill="1" applyBorder="1" applyAlignment="1">
      <alignment vertical="center"/>
    </xf>
    <xf numFmtId="0" fontId="40" fillId="6" borderId="2" xfId="31" applyFont="1" applyFill="1" applyBorder="1" applyAlignment="1">
      <alignment horizontal="center" vertical="center"/>
    </xf>
    <xf numFmtId="0" fontId="40" fillId="6" borderId="2" xfId="31" applyFont="1" applyFill="1" applyBorder="1" applyAlignment="1">
      <alignment horizontal="center" vertical="center" wrapText="1"/>
    </xf>
    <xf numFmtId="0" fontId="31" fillId="6" borderId="2" xfId="31" applyFont="1" applyFill="1" applyBorder="1" applyAlignment="1">
      <alignment horizontal="center" vertical="center" wrapText="1"/>
    </xf>
    <xf numFmtId="166" fontId="31" fillId="6" borderId="2" xfId="15" applyNumberFormat="1" applyFont="1" applyFill="1" applyBorder="1" applyAlignment="1">
      <alignment horizontal="center" vertical="center" wrapText="1"/>
    </xf>
    <xf numFmtId="3" fontId="42" fillId="2" borderId="2" xfId="31" applyNumberFormat="1" applyFont="1" applyBorder="1" applyAlignment="1">
      <alignment horizontal="right" vertical="center" wrapText="1"/>
    </xf>
    <xf numFmtId="164" fontId="43" fillId="2" borderId="2" xfId="3" applyNumberFormat="1" applyFont="1" applyFill="1" applyBorder="1" applyAlignment="1">
      <alignment horizontal="right" vertical="center"/>
    </xf>
    <xf numFmtId="3" fontId="43" fillId="2" borderId="2" xfId="31" applyNumberFormat="1" applyFont="1" applyBorder="1" applyAlignment="1">
      <alignment horizontal="right" vertical="center"/>
    </xf>
    <xf numFmtId="166" fontId="43" fillId="2" borderId="2" xfId="15" applyNumberFormat="1" applyFont="1" applyFill="1" applyBorder="1" applyAlignment="1">
      <alignment horizontal="right" vertical="center"/>
    </xf>
    <xf numFmtId="0" fontId="42" fillId="2" borderId="2" xfId="31" applyFont="1" applyBorder="1" applyAlignment="1">
      <alignment horizontal="right" vertical="center" wrapText="1"/>
    </xf>
    <xf numFmtId="0" fontId="40" fillId="6" borderId="2" xfId="31" applyFont="1" applyFill="1" applyBorder="1" applyAlignment="1">
      <alignment vertical="center"/>
    </xf>
    <xf numFmtId="3" fontId="40" fillId="6" borderId="2" xfId="31" applyNumberFormat="1" applyFont="1" applyFill="1" applyBorder="1" applyAlignment="1">
      <alignment horizontal="right" vertical="center" wrapText="1"/>
    </xf>
    <xf numFmtId="3" fontId="40" fillId="6" borderId="2" xfId="31" applyNumberFormat="1" applyFont="1" applyFill="1" applyBorder="1" applyAlignment="1">
      <alignment horizontal="right" vertical="center"/>
    </xf>
    <xf numFmtId="3" fontId="31" fillId="6" borderId="2" xfId="31" applyNumberFormat="1" applyFont="1" applyFill="1" applyBorder="1" applyAlignment="1">
      <alignment horizontal="right" vertical="center"/>
    </xf>
    <xf numFmtId="164" fontId="43" fillId="7" borderId="2" xfId="3" applyNumberFormat="1" applyFont="1" applyFill="1" applyBorder="1" applyAlignment="1">
      <alignment horizontal="right" vertical="center"/>
    </xf>
    <xf numFmtId="3" fontId="43" fillId="7" borderId="2" xfId="31" applyNumberFormat="1" applyFont="1" applyFill="1" applyBorder="1" applyAlignment="1">
      <alignment horizontal="right" vertical="center"/>
    </xf>
    <xf numFmtId="166" fontId="43" fillId="7" borderId="2" xfId="15" applyNumberFormat="1" applyFont="1" applyFill="1" applyBorder="1" applyAlignment="1">
      <alignment horizontal="right" vertical="center"/>
    </xf>
    <xf numFmtId="43" fontId="0" fillId="2" borderId="1" xfId="17" applyFont="1" applyAlignment="1">
      <alignment vertical="center"/>
    </xf>
    <xf numFmtId="0" fontId="12" fillId="2" borderId="1" xfId="21" applyAlignment="1">
      <alignment vertical="center" wrapText="1"/>
    </xf>
    <xf numFmtId="0" fontId="12" fillId="2" borderId="1" xfId="21" applyAlignment="1">
      <alignment horizontal="left" vertical="center"/>
    </xf>
    <xf numFmtId="0" fontId="36" fillId="2" borderId="1" xfId="21" applyFont="1" applyAlignment="1">
      <alignment horizontal="left" vertical="center"/>
    </xf>
    <xf numFmtId="0" fontId="36" fillId="2" borderId="1" xfId="21" applyFont="1" applyAlignment="1">
      <alignment vertical="center"/>
    </xf>
    <xf numFmtId="0" fontId="12" fillId="2" borderId="1" xfId="21" applyAlignment="1">
      <alignment horizontal="left"/>
    </xf>
    <xf numFmtId="0" fontId="26" fillId="6" borderId="2" xfId="0" applyFont="1" applyFill="1" applyBorder="1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45" fillId="0" borderId="0" xfId="31" applyFont="1" applyFill="1" applyBorder="1" applyAlignment="1">
      <alignment horizontal="center" vertical="center"/>
    </xf>
    <xf numFmtId="0" fontId="45" fillId="0" borderId="0" xfId="31" applyFont="1" applyFill="1" applyBorder="1" applyAlignment="1">
      <alignment vertical="center"/>
    </xf>
    <xf numFmtId="0" fontId="45" fillId="0" borderId="1" xfId="31" applyFont="1" applyFill="1" applyAlignment="1">
      <alignment vertical="center"/>
    </xf>
    <xf numFmtId="167" fontId="0" fillId="0" borderId="0" xfId="0" applyNumberFormat="1" applyAlignment="1">
      <alignment vertical="center"/>
    </xf>
    <xf numFmtId="0" fontId="12" fillId="0" borderId="1" xfId="21" applyFill="1" applyAlignment="1">
      <alignment vertical="center"/>
    </xf>
    <xf numFmtId="0" fontId="46" fillId="0" borderId="1" xfId="31" applyFont="1" applyFill="1" applyAlignment="1">
      <alignment vertical="center"/>
    </xf>
    <xf numFmtId="0" fontId="21" fillId="6" borderId="7" xfId="1" applyFont="1" applyFill="1" applyBorder="1" applyAlignment="1">
      <alignment horizontal="center" vertical="center" wrapText="1"/>
    </xf>
    <xf numFmtId="43" fontId="21" fillId="6" borderId="7" xfId="17" applyFont="1" applyFill="1" applyBorder="1" applyAlignment="1">
      <alignment horizontal="center" vertical="center" wrapText="1"/>
    </xf>
    <xf numFmtId="43" fontId="21" fillId="6" borderId="8" xfId="17" applyFont="1" applyFill="1" applyBorder="1" applyAlignment="1">
      <alignment horizontal="center" vertical="center" wrapText="1"/>
    </xf>
    <xf numFmtId="0" fontId="21" fillId="6" borderId="9" xfId="1" applyFont="1" applyFill="1" applyBorder="1" applyAlignment="1">
      <alignment horizontal="center" vertical="center" wrapText="1"/>
    </xf>
    <xf numFmtId="0" fontId="21" fillId="6" borderId="10" xfId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right" vertical="center"/>
    </xf>
    <xf numFmtId="3" fontId="26" fillId="3" borderId="2" xfId="0" applyNumberFormat="1" applyFont="1" applyFill="1" applyBorder="1" applyAlignment="1">
      <alignment horizontal="right" vertical="center"/>
    </xf>
    <xf numFmtId="0" fontId="26" fillId="3" borderId="2" xfId="0" applyFont="1" applyFill="1" applyBorder="1" applyAlignment="1">
      <alignment horizontal="right" vertical="center"/>
    </xf>
    <xf numFmtId="164" fontId="23" fillId="0" borderId="2" xfId="0" applyNumberFormat="1" applyFont="1" applyBorder="1" applyAlignment="1">
      <alignment horizontal="center" vertical="center"/>
    </xf>
    <xf numFmtId="164" fontId="26" fillId="3" borderId="2" xfId="0" applyNumberFormat="1" applyFont="1" applyFill="1" applyBorder="1" applyAlignment="1">
      <alignment horizontal="center" vertical="center"/>
    </xf>
    <xf numFmtId="0" fontId="26" fillId="6" borderId="2" xfId="0" applyFont="1" applyFill="1" applyBorder="1" applyAlignment="1">
      <alignment vertical="center" wrapText="1"/>
    </xf>
    <xf numFmtId="164" fontId="26" fillId="6" borderId="2" xfId="3" applyNumberFormat="1" applyFont="1" applyFill="1" applyBorder="1" applyAlignment="1">
      <alignment horizontal="right" vertical="center" wrapText="1"/>
    </xf>
    <xf numFmtId="164" fontId="26" fillId="6" borderId="2" xfId="3" applyNumberFormat="1" applyFont="1" applyFill="1" applyBorder="1" applyAlignment="1">
      <alignment horizontal="right" vertical="center"/>
    </xf>
    <xf numFmtId="9" fontId="23" fillId="0" borderId="2" xfId="0" applyNumberFormat="1" applyFont="1" applyBorder="1" applyAlignment="1">
      <alignment horizontal="center" vertical="center"/>
    </xf>
    <xf numFmtId="9" fontId="38" fillId="0" borderId="2" xfId="0" applyNumberFormat="1" applyFont="1" applyBorder="1" applyAlignment="1">
      <alignment horizontal="center" vertical="center"/>
    </xf>
    <xf numFmtId="9" fontId="26" fillId="6" borderId="2" xfId="0" applyNumberFormat="1" applyFont="1" applyFill="1" applyBorder="1" applyAlignment="1">
      <alignment horizontal="center" vertical="center"/>
    </xf>
    <xf numFmtId="0" fontId="38" fillId="0" borderId="2" xfId="0" applyFont="1" applyBorder="1" applyAlignment="1">
      <alignment vertical="center" wrapText="1"/>
    </xf>
    <xf numFmtId="3" fontId="38" fillId="0" borderId="2" xfId="0" applyNumberFormat="1" applyFont="1" applyBorder="1" applyAlignment="1">
      <alignment horizontal="right" vertical="center"/>
    </xf>
    <xf numFmtId="3" fontId="26" fillId="6" borderId="2" xfId="0" applyNumberFormat="1" applyFont="1" applyFill="1" applyBorder="1" applyAlignment="1">
      <alignment horizontal="right" vertical="center"/>
    </xf>
    <xf numFmtId="0" fontId="26" fillId="5" borderId="14" xfId="0" applyFont="1" applyFill="1" applyBorder="1" applyAlignment="1">
      <alignment horizontal="center" vertical="center"/>
    </xf>
    <xf numFmtId="0" fontId="26" fillId="5" borderId="2" xfId="0" applyFont="1" applyFill="1" applyBorder="1" applyAlignment="1">
      <alignment horizontal="center" vertical="center"/>
    </xf>
    <xf numFmtId="0" fontId="26" fillId="5" borderId="2" xfId="0" applyFont="1" applyFill="1" applyBorder="1" applyAlignment="1">
      <alignment horizontal="center" vertical="center" wrapText="1"/>
    </xf>
    <xf numFmtId="164" fontId="38" fillId="0" borderId="2" xfId="0" applyNumberFormat="1" applyFont="1" applyBorder="1" applyAlignment="1">
      <alignment horizontal="right" vertical="center" wrapText="1"/>
    </xf>
    <xf numFmtId="164" fontId="38" fillId="0" borderId="2" xfId="0" applyNumberFormat="1" applyFont="1" applyBorder="1" applyAlignment="1">
      <alignment horizontal="right" vertical="center"/>
    </xf>
    <xf numFmtId="3" fontId="25" fillId="6" borderId="2" xfId="0" applyNumberFormat="1" applyFont="1" applyFill="1" applyBorder="1" applyAlignment="1">
      <alignment horizontal="right" vertical="center"/>
    </xf>
    <xf numFmtId="164" fontId="25" fillId="6" borderId="2" xfId="0" applyNumberFormat="1" applyFont="1" applyFill="1" applyBorder="1" applyAlignment="1">
      <alignment horizontal="right" vertical="center" wrapText="1"/>
    </xf>
    <xf numFmtId="164" fontId="25" fillId="6" borderId="2" xfId="0" applyNumberFormat="1" applyFont="1" applyFill="1" applyBorder="1" applyAlignment="1">
      <alignment horizontal="right" vertical="center"/>
    </xf>
    <xf numFmtId="164" fontId="24" fillId="0" borderId="2" xfId="0" applyNumberFormat="1" applyFont="1" applyBorder="1" applyAlignment="1">
      <alignment horizontal="right" vertical="center" wrapText="1"/>
    </xf>
    <xf numFmtId="164" fontId="24" fillId="0" borderId="2" xfId="0" applyNumberFormat="1" applyFont="1" applyBorder="1" applyAlignment="1">
      <alignment horizontal="right" vertical="center"/>
    </xf>
    <xf numFmtId="0" fontId="25" fillId="5" borderId="2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right" vertical="center"/>
    </xf>
    <xf numFmtId="0" fontId="25" fillId="6" borderId="2" xfId="0" applyFont="1" applyFill="1" applyBorder="1" applyAlignment="1">
      <alignment vertical="center"/>
    </xf>
    <xf numFmtId="164" fontId="23" fillId="0" borderId="2" xfId="0" applyNumberFormat="1" applyFont="1" applyBorder="1" applyAlignment="1">
      <alignment horizontal="right" vertical="center"/>
    </xf>
    <xf numFmtId="164" fontId="26" fillId="6" borderId="2" xfId="0" applyNumberFormat="1" applyFont="1" applyFill="1" applyBorder="1" applyAlignment="1">
      <alignment horizontal="right" vertical="center"/>
    </xf>
    <xf numFmtId="164" fontId="38" fillId="0" borderId="2" xfId="0" applyNumberFormat="1" applyFont="1" applyBorder="1" applyAlignment="1">
      <alignment horizontal="center" vertical="center"/>
    </xf>
    <xf numFmtId="164" fontId="26" fillId="6" borderId="2" xfId="0" applyNumberFormat="1" applyFont="1" applyFill="1" applyBorder="1" applyAlignment="1">
      <alignment horizontal="center" vertical="center"/>
    </xf>
    <xf numFmtId="0" fontId="1" fillId="2" borderId="1" xfId="32"/>
    <xf numFmtId="0" fontId="18" fillId="2" borderId="1" xfId="21" applyFont="1" applyAlignment="1">
      <alignment vertical="center"/>
    </xf>
    <xf numFmtId="3" fontId="19" fillId="2" borderId="1" xfId="21" applyNumberFormat="1" applyFont="1" applyAlignment="1">
      <alignment horizontal="right" vertical="center"/>
    </xf>
    <xf numFmtId="3" fontId="17" fillId="2" borderId="1" xfId="21" applyNumberFormat="1" applyFont="1" applyAlignment="1">
      <alignment horizontal="right" vertical="center"/>
    </xf>
    <xf numFmtId="0" fontId="17" fillId="2" borderId="1" xfId="21" applyFont="1" applyAlignment="1">
      <alignment horizontal="justify" vertical="center"/>
    </xf>
    <xf numFmtId="0" fontId="17" fillId="2" borderId="1" xfId="21" applyFont="1" applyAlignment="1">
      <alignment horizontal="center" vertical="center" wrapText="1"/>
    </xf>
    <xf numFmtId="0" fontId="21" fillId="2" borderId="1" xfId="21" applyFont="1" applyAlignment="1">
      <alignment horizontal="center" vertical="center" wrapText="1"/>
    </xf>
    <xf numFmtId="0" fontId="15" fillId="2" borderId="1" xfId="21" applyFont="1" applyAlignment="1">
      <alignment vertical="center"/>
    </xf>
    <xf numFmtId="164" fontId="1" fillId="2" borderId="1" xfId="16" applyNumberFormat="1" applyFont="1" applyFill="1" applyBorder="1"/>
    <xf numFmtId="0" fontId="18" fillId="2" borderId="1" xfId="32" applyFont="1" applyAlignment="1">
      <alignment vertical="center"/>
    </xf>
    <xf numFmtId="9" fontId="0" fillId="2" borderId="1" xfId="33" applyFont="1"/>
    <xf numFmtId="10" fontId="0" fillId="2" borderId="1" xfId="33" applyNumberFormat="1" applyFont="1"/>
    <xf numFmtId="164" fontId="0" fillId="2" borderId="1" xfId="33" applyNumberFormat="1" applyFont="1"/>
    <xf numFmtId="3" fontId="17" fillId="2" borderId="1" xfId="32" applyNumberFormat="1" applyFont="1" applyAlignment="1">
      <alignment horizontal="right" vertical="center"/>
    </xf>
    <xf numFmtId="0" fontId="17" fillId="2" borderId="1" xfId="32" applyFont="1" applyAlignment="1">
      <alignment horizontal="center" vertical="center" wrapText="1"/>
    </xf>
    <xf numFmtId="49" fontId="26" fillId="5" borderId="2" xfId="0" applyNumberFormat="1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vertical="center"/>
    </xf>
    <xf numFmtId="3" fontId="26" fillId="5" borderId="2" xfId="0" applyNumberFormat="1" applyFont="1" applyFill="1" applyBorder="1" applyAlignment="1">
      <alignment horizontal="right" vertical="center"/>
    </xf>
    <xf numFmtId="164" fontId="26" fillId="5" borderId="2" xfId="0" applyNumberFormat="1" applyFont="1" applyFill="1" applyBorder="1" applyAlignment="1">
      <alignment horizontal="right" vertical="center"/>
    </xf>
    <xf numFmtId="3" fontId="24" fillId="0" borderId="4" xfId="0" applyNumberFormat="1" applyFont="1" applyBorder="1" applyAlignment="1">
      <alignment horizontal="right" vertical="center"/>
    </xf>
    <xf numFmtId="0" fontId="25" fillId="5" borderId="6" xfId="0" applyFont="1" applyFill="1" applyBorder="1" applyAlignment="1">
      <alignment horizontal="center" vertical="center"/>
    </xf>
    <xf numFmtId="0" fontId="25" fillId="6" borderId="5" xfId="0" applyFont="1" applyFill="1" applyBorder="1" applyAlignment="1">
      <alignment vertical="center"/>
    </xf>
    <xf numFmtId="0" fontId="14" fillId="7" borderId="2" xfId="21" applyFont="1" applyFill="1" applyBorder="1" applyAlignment="1">
      <alignment horizontal="center" vertical="center"/>
    </xf>
    <xf numFmtId="165" fontId="37" fillId="2" borderId="2" xfId="21" applyNumberFormat="1" applyFont="1" applyBorder="1"/>
    <xf numFmtId="0" fontId="30" fillId="7" borderId="2" xfId="21" applyFont="1" applyFill="1" applyBorder="1" applyAlignment="1">
      <alignment vertical="center"/>
    </xf>
    <xf numFmtId="3" fontId="36" fillId="7" borderId="2" xfId="21" applyNumberFormat="1" applyFont="1" applyFill="1" applyBorder="1" applyAlignment="1">
      <alignment horizontal="right" vertical="center"/>
    </xf>
    <xf numFmtId="9" fontId="12" fillId="2" borderId="1" xfId="16" applyFill="1" applyBorder="1"/>
    <xf numFmtId="164" fontId="13" fillId="6" borderId="2" xfId="16" applyNumberFormat="1" applyFont="1" applyFill="1" applyBorder="1"/>
    <xf numFmtId="0" fontId="29" fillId="2" borderId="1" xfId="21" applyFont="1" applyAlignment="1">
      <alignment horizontal="center" vertical="center" wrapText="1"/>
    </xf>
    <xf numFmtId="0" fontId="29" fillId="2" borderId="1" xfId="21" applyFont="1" applyAlignment="1">
      <alignment horizontal="center" vertical="center"/>
    </xf>
    <xf numFmtId="0" fontId="19" fillId="2" borderId="1" xfId="32" applyFont="1" applyAlignment="1">
      <alignment horizontal="left" vertical="center" wrapText="1"/>
    </xf>
    <xf numFmtId="3" fontId="22" fillId="2" borderId="1" xfId="32" applyNumberFormat="1" applyFont="1" applyAlignment="1">
      <alignment horizontal="right" vertical="center"/>
    </xf>
    <xf numFmtId="164" fontId="22" fillId="2" borderId="1" xfId="16" applyNumberFormat="1" applyFont="1" applyFill="1" applyBorder="1" applyAlignment="1">
      <alignment horizontal="right" vertical="center"/>
    </xf>
    <xf numFmtId="164" fontId="19" fillId="2" borderId="1" xfId="16" applyNumberFormat="1" applyFont="1" applyFill="1" applyBorder="1" applyAlignment="1">
      <alignment horizontal="right" vertical="center"/>
    </xf>
    <xf numFmtId="3" fontId="28" fillId="2" borderId="1" xfId="32" applyNumberFormat="1" applyFont="1" applyAlignment="1">
      <alignment vertical="center"/>
    </xf>
    <xf numFmtId="164" fontId="28" fillId="2" borderId="1" xfId="16" applyNumberFormat="1" applyFont="1" applyFill="1" applyBorder="1" applyAlignment="1">
      <alignment vertical="center"/>
    </xf>
    <xf numFmtId="0" fontId="17" fillId="2" borderId="1" xfId="32" applyFont="1" applyAlignment="1">
      <alignment horizontal="left" vertical="center" wrapText="1"/>
    </xf>
    <xf numFmtId="164" fontId="17" fillId="2" borderId="1" xfId="16" applyNumberFormat="1" applyFont="1" applyFill="1" applyBorder="1" applyAlignment="1">
      <alignment horizontal="right" vertical="center"/>
    </xf>
    <xf numFmtId="3" fontId="16" fillId="2" borderId="1" xfId="32" applyNumberFormat="1" applyFont="1" applyAlignment="1">
      <alignment vertical="center"/>
    </xf>
    <xf numFmtId="164" fontId="16" fillId="2" borderId="1" xfId="16" applyNumberFormat="1" applyFont="1" applyFill="1" applyBorder="1" applyAlignment="1">
      <alignment vertical="center"/>
    </xf>
    <xf numFmtId="0" fontId="17" fillId="2" borderId="1" xfId="32" applyFont="1" applyAlignment="1">
      <alignment horizontal="justify" vertical="center"/>
    </xf>
    <xf numFmtId="3" fontId="19" fillId="2" borderId="1" xfId="32" applyNumberFormat="1" applyFont="1" applyAlignment="1">
      <alignment horizontal="right" vertical="center"/>
    </xf>
    <xf numFmtId="164" fontId="20" fillId="2" borderId="1" xfId="33" applyNumberFormat="1" applyFont="1" applyFill="1" applyBorder="1" applyAlignment="1">
      <alignment horizontal="center" vertical="center"/>
    </xf>
    <xf numFmtId="0" fontId="49" fillId="2" borderId="1" xfId="32" applyFont="1"/>
    <xf numFmtId="164" fontId="17" fillId="2" borderId="1" xfId="33" applyNumberFormat="1" applyFont="1" applyFill="1" applyBorder="1" applyAlignment="1">
      <alignment horizontal="center" vertical="center" wrapText="1"/>
    </xf>
    <xf numFmtId="0" fontId="21" fillId="2" borderId="1" xfId="21" applyFont="1" applyAlignment="1">
      <alignment horizontal="center" vertical="center"/>
    </xf>
    <xf numFmtId="0" fontId="50" fillId="2" borderId="1" xfId="21" applyFont="1" applyAlignment="1">
      <alignment horizontal="center" vertical="center" wrapText="1"/>
    </xf>
    <xf numFmtId="0" fontId="20" fillId="2" borderId="1" xfId="21" applyFont="1" applyAlignment="1">
      <alignment horizontal="center" vertical="center" wrapText="1"/>
    </xf>
    <xf numFmtId="9" fontId="50" fillId="2" borderId="1" xfId="21" applyNumberFormat="1" applyFont="1" applyAlignment="1">
      <alignment horizontal="center" vertical="center"/>
    </xf>
    <xf numFmtId="0" fontId="17" fillId="2" borderId="1" xfId="21" applyFont="1" applyAlignment="1">
      <alignment horizontal="left" vertical="center" wrapText="1"/>
    </xf>
    <xf numFmtId="3" fontId="22" fillId="2" borderId="1" xfId="21" applyNumberFormat="1" applyFont="1" applyAlignment="1">
      <alignment horizontal="right" vertical="center"/>
    </xf>
    <xf numFmtId="164" fontId="20" fillId="2" borderId="1" xfId="21" applyNumberFormat="1" applyFont="1" applyAlignment="1">
      <alignment horizontal="center" vertical="center"/>
    </xf>
    <xf numFmtId="3" fontId="21" fillId="2" borderId="1" xfId="21" applyNumberFormat="1" applyFont="1" applyAlignment="1">
      <alignment horizontal="right" vertical="center"/>
    </xf>
    <xf numFmtId="0" fontId="15" fillId="2" borderId="1" xfId="32" applyFont="1" applyAlignment="1">
      <alignment vertical="center"/>
    </xf>
    <xf numFmtId="0" fontId="21" fillId="3" borderId="3" xfId="32" applyFont="1" applyFill="1" applyBorder="1" applyAlignment="1">
      <alignment horizontal="center" vertical="center"/>
    </xf>
    <xf numFmtId="0" fontId="17" fillId="3" borderId="2" xfId="32" applyFont="1" applyFill="1" applyBorder="1" applyAlignment="1">
      <alignment horizontal="center" vertical="center" wrapText="1"/>
    </xf>
    <xf numFmtId="0" fontId="32" fillId="2" borderId="1" xfId="32" applyFont="1"/>
    <xf numFmtId="0" fontId="17" fillId="4" borderId="2" xfId="32" applyFont="1" applyFill="1" applyBorder="1" applyAlignment="1">
      <alignment horizontal="justify" vertical="center"/>
    </xf>
    <xf numFmtId="3" fontId="22" fillId="2" borderId="5" xfId="34" applyNumberFormat="1" applyFont="1" applyBorder="1" applyAlignment="1">
      <alignment horizontal="right" vertical="center"/>
    </xf>
    <xf numFmtId="0" fontId="22" fillId="2" borderId="5" xfId="34" applyFont="1" applyBorder="1" applyAlignment="1">
      <alignment horizontal="right" vertical="center" wrapText="1"/>
    </xf>
    <xf numFmtId="3" fontId="17" fillId="3" borderId="5" xfId="32" applyNumberFormat="1" applyFont="1" applyFill="1" applyBorder="1" applyAlignment="1">
      <alignment horizontal="right" vertical="center"/>
    </xf>
    <xf numFmtId="166" fontId="22" fillId="2" borderId="5" xfId="17" applyNumberFormat="1" applyFont="1" applyFill="1" applyBorder="1" applyAlignment="1">
      <alignment horizontal="right" vertical="center"/>
    </xf>
    <xf numFmtId="3" fontId="22" fillId="2" borderId="2" xfId="34" applyNumberFormat="1" applyFont="1" applyBorder="1" applyAlignment="1">
      <alignment horizontal="right" vertical="center"/>
    </xf>
    <xf numFmtId="0" fontId="22" fillId="2" borderId="2" xfId="34" applyFont="1" applyBorder="1" applyAlignment="1">
      <alignment horizontal="right" vertical="center" wrapText="1"/>
    </xf>
    <xf numFmtId="3" fontId="1" fillId="2" borderId="1" xfId="32" applyNumberFormat="1"/>
    <xf numFmtId="0" fontId="38" fillId="2" borderId="2" xfId="21" applyFont="1" applyBorder="1" applyAlignment="1">
      <alignment vertical="center"/>
    </xf>
    <xf numFmtId="0" fontId="42" fillId="2" borderId="2" xfId="31" applyFont="1" applyBorder="1" applyAlignment="1">
      <alignment horizontal="justify" vertical="center" wrapText="1"/>
    </xf>
    <xf numFmtId="0" fontId="1" fillId="2" borderId="1" xfId="35" applyAlignment="1">
      <alignment vertical="center"/>
    </xf>
    <xf numFmtId="0" fontId="32" fillId="2" borderId="1" xfId="35" applyFont="1" applyAlignment="1">
      <alignment vertical="center"/>
    </xf>
    <xf numFmtId="166" fontId="32" fillId="2" borderId="1" xfId="17" applyNumberFormat="1" applyFont="1" applyFill="1" applyBorder="1" applyAlignment="1">
      <alignment vertical="center"/>
    </xf>
    <xf numFmtId="0" fontId="36" fillId="2" borderId="1" xfId="35" applyFont="1" applyAlignment="1">
      <alignment horizontal="center" vertical="center"/>
    </xf>
    <xf numFmtId="2" fontId="1" fillId="2" borderId="1" xfId="35" applyNumberFormat="1" applyAlignment="1">
      <alignment vertical="center"/>
    </xf>
    <xf numFmtId="0" fontId="26" fillId="6" borderId="2" xfId="35" applyFont="1" applyFill="1" applyBorder="1" applyAlignment="1">
      <alignment horizontal="center" vertical="center"/>
    </xf>
    <xf numFmtId="0" fontId="26" fillId="2" borderId="2" xfId="35" applyFont="1" applyBorder="1" applyAlignment="1">
      <alignment horizontal="justify" vertical="center" wrapText="1"/>
    </xf>
    <xf numFmtId="166" fontId="39" fillId="2" borderId="2" xfId="17" applyNumberFormat="1" applyFont="1" applyFill="1" applyBorder="1" applyAlignment="1">
      <alignment vertical="center"/>
    </xf>
    <xf numFmtId="0" fontId="1" fillId="2" borderId="1" xfId="35" applyAlignment="1">
      <alignment vertical="center" wrapText="1"/>
    </xf>
    <xf numFmtId="0" fontId="32" fillId="2" borderId="1" xfId="35" applyFont="1" applyAlignment="1">
      <alignment vertical="center" wrapText="1"/>
    </xf>
    <xf numFmtId="166" fontId="32" fillId="2" borderId="1" xfId="17" applyNumberFormat="1" applyFont="1" applyFill="1" applyBorder="1" applyAlignment="1">
      <alignment vertical="center" wrapText="1"/>
    </xf>
    <xf numFmtId="0" fontId="40" fillId="6" borderId="2" xfId="35" applyFont="1" applyFill="1" applyBorder="1" applyAlignment="1">
      <alignment horizontal="center" vertical="center" wrapText="1"/>
    </xf>
    <xf numFmtId="0" fontId="40" fillId="2" borderId="2" xfId="35" applyFont="1" applyBorder="1" applyAlignment="1">
      <alignment horizontal="justify" vertical="center" wrapText="1"/>
    </xf>
    <xf numFmtId="164" fontId="39" fillId="2" borderId="2" xfId="35" applyNumberFormat="1" applyFont="1" applyBorder="1" applyAlignment="1">
      <alignment vertical="center"/>
    </xf>
    <xf numFmtId="0" fontId="1" fillId="2" borderId="1" xfId="34"/>
    <xf numFmtId="0" fontId="32" fillId="2" borderId="1" xfId="34" applyFont="1"/>
    <xf numFmtId="0" fontId="21" fillId="2" borderId="1" xfId="34" applyFont="1" applyAlignment="1">
      <alignment horizontal="center" vertical="center"/>
    </xf>
    <xf numFmtId="0" fontId="21" fillId="2" borderId="1" xfId="34" applyFont="1" applyAlignment="1">
      <alignment horizontal="center" vertical="center" wrapText="1"/>
    </xf>
    <xf numFmtId="0" fontId="17" fillId="2" borderId="1" xfId="34" applyFont="1" applyAlignment="1">
      <alignment horizontal="center" vertical="center" wrapText="1"/>
    </xf>
    <xf numFmtId="0" fontId="17" fillId="2" borderId="1" xfId="34" applyFont="1" applyAlignment="1">
      <alignment horizontal="justify" vertical="center"/>
    </xf>
    <xf numFmtId="166" fontId="22" fillId="2" borderId="1" xfId="17" applyNumberFormat="1" applyFont="1" applyFill="1" applyBorder="1" applyAlignment="1">
      <alignment horizontal="right" vertical="center"/>
    </xf>
    <xf numFmtId="3" fontId="1" fillId="2" borderId="1" xfId="34" applyNumberFormat="1"/>
    <xf numFmtId="0" fontId="1" fillId="2" borderId="1" xfId="36"/>
    <xf numFmtId="9" fontId="1" fillId="2" borderId="1" xfId="16" applyFont="1" applyFill="1" applyBorder="1"/>
    <xf numFmtId="0" fontId="15" fillId="2" borderId="1" xfId="38" applyFont="1" applyAlignment="1">
      <alignment vertical="center"/>
    </xf>
    <xf numFmtId="0" fontId="1" fillId="2" borderId="1" xfId="38" applyAlignment="1">
      <alignment vertical="center"/>
    </xf>
    <xf numFmtId="3" fontId="24" fillId="2" borderId="2" xfId="36" applyNumberFormat="1" applyFont="1" applyBorder="1" applyAlignment="1">
      <alignment horizontal="right" vertical="center" wrapText="1"/>
    </xf>
    <xf numFmtId="3" fontId="39" fillId="2" borderId="2" xfId="36" applyNumberFormat="1" applyFont="1" applyBorder="1" applyAlignment="1">
      <alignment vertical="center"/>
    </xf>
    <xf numFmtId="3" fontId="39" fillId="2" borderId="2" xfId="38" applyNumberFormat="1" applyFont="1" applyBorder="1" applyAlignment="1">
      <alignment vertical="center"/>
    </xf>
    <xf numFmtId="164" fontId="39" fillId="2" borderId="2" xfId="16" applyNumberFormat="1" applyFont="1" applyFill="1" applyBorder="1" applyAlignment="1">
      <alignment vertical="center"/>
    </xf>
    <xf numFmtId="3" fontId="21" fillId="10" borderId="2" xfId="36" applyNumberFormat="1" applyFont="1" applyFill="1" applyBorder="1" applyAlignment="1">
      <alignment horizontal="right" vertical="center"/>
    </xf>
    <xf numFmtId="0" fontId="21" fillId="3" borderId="2" xfId="21" applyFont="1" applyFill="1" applyBorder="1" applyAlignment="1">
      <alignment horizontal="center" vertical="center" wrapText="1"/>
    </xf>
    <xf numFmtId="0" fontId="17" fillId="3" borderId="2" xfId="21" applyFont="1" applyFill="1" applyBorder="1" applyAlignment="1">
      <alignment horizontal="center" vertical="center" wrapText="1"/>
    </xf>
    <xf numFmtId="164" fontId="17" fillId="3" borderId="2" xfId="16" applyNumberFormat="1" applyFont="1" applyFill="1" applyBorder="1" applyAlignment="1">
      <alignment horizontal="center" vertical="center" wrapText="1"/>
    </xf>
    <xf numFmtId="0" fontId="17" fillId="2" borderId="2" xfId="21" applyFont="1" applyBorder="1" applyAlignment="1">
      <alignment horizontal="justify" vertical="center" wrapText="1"/>
    </xf>
    <xf numFmtId="3" fontId="22" fillId="2" borderId="2" xfId="21" applyNumberFormat="1" applyFont="1" applyBorder="1" applyAlignment="1">
      <alignment horizontal="right" vertical="center" wrapText="1"/>
    </xf>
    <xf numFmtId="164" fontId="19" fillId="2" borderId="2" xfId="16" applyNumberFormat="1" applyFont="1" applyBorder="1" applyAlignment="1">
      <alignment horizontal="right" vertical="center" wrapText="1"/>
    </xf>
    <xf numFmtId="3" fontId="22" fillId="2" borderId="2" xfId="21" applyNumberFormat="1" applyFont="1" applyBorder="1" applyAlignment="1">
      <alignment horizontal="right" vertical="center"/>
    </xf>
    <xf numFmtId="0" fontId="17" fillId="3" borderId="2" xfId="21" applyFont="1" applyFill="1" applyBorder="1" applyAlignment="1">
      <alignment horizontal="justify" vertical="center" wrapText="1"/>
    </xf>
    <xf numFmtId="3" fontId="21" fillId="3" borderId="2" xfId="21" applyNumberFormat="1" applyFont="1" applyFill="1" applyBorder="1" applyAlignment="1">
      <alignment horizontal="right" vertical="center" wrapText="1"/>
    </xf>
    <xf numFmtId="164" fontId="17" fillId="3" borderId="2" xfId="16" applyNumberFormat="1" applyFont="1" applyFill="1" applyBorder="1" applyAlignment="1">
      <alignment horizontal="right" vertical="center" wrapText="1"/>
    </xf>
    <xf numFmtId="0" fontId="1" fillId="2" borderId="1" xfId="40"/>
    <xf numFmtId="0" fontId="32" fillId="2" borderId="1" xfId="40" applyFont="1"/>
    <xf numFmtId="0" fontId="18" fillId="2" borderId="1" xfId="40" applyFont="1" applyAlignment="1">
      <alignment vertical="center"/>
    </xf>
    <xf numFmtId="164" fontId="1" fillId="2" borderId="1" xfId="40" applyNumberFormat="1"/>
    <xf numFmtId="0" fontId="31" fillId="3" borderId="6" xfId="21" applyFont="1" applyFill="1" applyBorder="1" applyAlignment="1">
      <alignment horizontal="center" vertical="center" wrapText="1"/>
    </xf>
    <xf numFmtId="0" fontId="26" fillId="3" borderId="2" xfId="21" applyFont="1" applyFill="1" applyBorder="1" applyAlignment="1">
      <alignment horizontal="center" vertical="center"/>
    </xf>
    <xf numFmtId="0" fontId="17" fillId="2" borderId="2" xfId="40" applyFont="1" applyBorder="1" applyAlignment="1">
      <alignment horizontal="justify" vertical="center"/>
    </xf>
    <xf numFmtId="0" fontId="47" fillId="2" borderId="1" xfId="21" applyFont="1"/>
    <xf numFmtId="0" fontId="13" fillId="6" borderId="2" xfId="21" applyFont="1" applyFill="1" applyBorder="1"/>
    <xf numFmtId="0" fontId="36" fillId="6" borderId="2" xfId="40" applyFont="1" applyFill="1" applyBorder="1"/>
    <xf numFmtId="1" fontId="30" fillId="6" borderId="2" xfId="21" applyNumberFormat="1" applyFont="1" applyFill="1" applyBorder="1" applyAlignment="1">
      <alignment horizontal="center" vertical="center"/>
    </xf>
    <xf numFmtId="0" fontId="30" fillId="2" borderId="2" xfId="40" applyFont="1" applyBorder="1" applyAlignment="1">
      <alignment horizontal="justify" vertical="center"/>
    </xf>
    <xf numFmtId="164" fontId="48" fillId="2" borderId="2" xfId="16" applyNumberFormat="1" applyFont="1" applyBorder="1" applyAlignment="1">
      <alignment horizontal="center" vertical="center"/>
    </xf>
    <xf numFmtId="0" fontId="30" fillId="2" borderId="1" xfId="40" applyFont="1" applyAlignment="1">
      <alignment horizontal="justify" vertical="center"/>
    </xf>
    <xf numFmtId="164" fontId="48" fillId="2" borderId="1" xfId="16" applyNumberFormat="1" applyFont="1" applyBorder="1" applyAlignment="1">
      <alignment horizontal="center" vertical="center"/>
    </xf>
    <xf numFmtId="0" fontId="13" fillId="6" borderId="2" xfId="21" applyFont="1" applyFill="1" applyBorder="1" applyAlignment="1">
      <alignment horizontal="center"/>
    </xf>
    <xf numFmtId="0" fontId="13" fillId="6" borderId="2" xfId="21" applyFont="1" applyFill="1" applyBorder="1" applyAlignment="1">
      <alignment horizontal="center" wrapText="1"/>
    </xf>
    <xf numFmtId="0" fontId="12" fillId="2" borderId="1" xfId="21" applyAlignment="1">
      <alignment horizontal="center" wrapText="1"/>
    </xf>
    <xf numFmtId="0" fontId="12" fillId="2" borderId="2" xfId="21" applyBorder="1"/>
    <xf numFmtId="164" fontId="0" fillId="2" borderId="2" xfId="16" applyNumberFormat="1" applyFont="1" applyBorder="1"/>
    <xf numFmtId="3" fontId="12" fillId="2" borderId="2" xfId="21" applyNumberFormat="1" applyBorder="1"/>
    <xf numFmtId="3" fontId="13" fillId="6" borderId="2" xfId="21" applyNumberFormat="1" applyFont="1" applyFill="1" applyBorder="1"/>
    <xf numFmtId="3" fontId="23" fillId="0" borderId="2" xfId="0" applyNumberFormat="1" applyFont="1" applyBorder="1" applyAlignment="1">
      <alignment vertical="center"/>
    </xf>
    <xf numFmtId="3" fontId="26" fillId="5" borderId="2" xfId="0" applyNumberFormat="1" applyFont="1" applyFill="1" applyBorder="1" applyAlignment="1">
      <alignment vertical="center"/>
    </xf>
    <xf numFmtId="2" fontId="12" fillId="2" borderId="1" xfId="21" applyNumberFormat="1"/>
    <xf numFmtId="164" fontId="39" fillId="2" borderId="2" xfId="42" applyNumberFormat="1" applyFont="1" applyBorder="1" applyAlignment="1">
      <alignment vertical="center"/>
    </xf>
    <xf numFmtId="164" fontId="51" fillId="6" borderId="2" xfId="42" applyNumberFormat="1" applyFont="1" applyFill="1" applyBorder="1" applyAlignment="1">
      <alignment vertical="center"/>
    </xf>
    <xf numFmtId="0" fontId="26" fillId="3" borderId="2" xfId="0" applyFont="1" applyFill="1" applyBorder="1" applyAlignment="1">
      <alignment vertical="center"/>
    </xf>
    <xf numFmtId="0" fontId="13" fillId="2" borderId="1" xfId="21" applyFont="1"/>
    <xf numFmtId="0" fontId="52" fillId="2" borderId="1" xfId="21" applyFont="1"/>
    <xf numFmtId="0" fontId="53" fillId="2" borderId="1" xfId="21" applyFont="1"/>
    <xf numFmtId="165" fontId="52" fillId="2" borderId="1" xfId="17" applyNumberFormat="1" applyFont="1"/>
    <xf numFmtId="165" fontId="54" fillId="2" borderId="1" xfId="17" applyNumberFormat="1" applyFont="1"/>
    <xf numFmtId="165" fontId="53" fillId="2" borderId="1" xfId="17" applyNumberFormat="1" applyFont="1"/>
    <xf numFmtId="164" fontId="0" fillId="2" borderId="1" xfId="16" applyNumberFormat="1" applyFont="1"/>
    <xf numFmtId="43" fontId="12" fillId="2" borderId="1" xfId="17" applyFont="1"/>
    <xf numFmtId="0" fontId="24" fillId="0" borderId="2" xfId="0" applyFont="1" applyBorder="1" applyAlignment="1">
      <alignment vertical="center"/>
    </xf>
    <xf numFmtId="0" fontId="51" fillId="9" borderId="2" xfId="36" applyFont="1" applyFill="1" applyBorder="1" applyAlignment="1">
      <alignment horizontal="center" vertical="center" wrapText="1"/>
    </xf>
    <xf numFmtId="0" fontId="33" fillId="3" borderId="2" xfId="21" applyFont="1" applyFill="1" applyBorder="1" applyAlignment="1">
      <alignment horizontal="center" vertical="center" wrapText="1"/>
    </xf>
    <xf numFmtId="0" fontId="27" fillId="3" borderId="2" xfId="21" applyFont="1" applyFill="1" applyBorder="1" applyAlignment="1">
      <alignment horizontal="center" vertical="center" wrapText="1"/>
    </xf>
    <xf numFmtId="0" fontId="27" fillId="2" borderId="2" xfId="21" applyFont="1" applyBorder="1" applyAlignment="1">
      <alignment horizontal="justify" vertical="center" wrapText="1"/>
    </xf>
    <xf numFmtId="3" fontId="35" fillId="2" borderId="2" xfId="21" applyNumberFormat="1" applyFont="1" applyBorder="1" applyAlignment="1">
      <alignment horizontal="right" vertical="center" wrapText="1"/>
    </xf>
    <xf numFmtId="0" fontId="27" fillId="3" borderId="2" xfId="21" applyFont="1" applyFill="1" applyBorder="1" applyAlignment="1">
      <alignment horizontal="justify" vertical="center" wrapText="1"/>
    </xf>
    <xf numFmtId="3" fontId="27" fillId="3" borderId="2" xfId="21" applyNumberFormat="1" applyFont="1" applyFill="1" applyBorder="1" applyAlignment="1">
      <alignment horizontal="right" vertical="center" wrapText="1"/>
    </xf>
    <xf numFmtId="3" fontId="34" fillId="2" borderId="2" xfId="21" applyNumberFormat="1" applyFont="1" applyBorder="1" applyAlignment="1">
      <alignment horizontal="right" vertical="center" wrapText="1"/>
    </xf>
    <xf numFmtId="164" fontId="35" fillId="2" borderId="2" xfId="39" applyNumberFormat="1" applyFont="1" applyFill="1" applyBorder="1" applyAlignment="1">
      <alignment horizontal="center" vertical="center" wrapText="1"/>
    </xf>
    <xf numFmtId="164" fontId="27" fillId="3" borderId="2" xfId="39" applyNumberFormat="1" applyFont="1" applyFill="1" applyBorder="1" applyAlignment="1">
      <alignment horizontal="center" vertical="center" wrapText="1"/>
    </xf>
    <xf numFmtId="164" fontId="55" fillId="2" borderId="1" xfId="21" applyNumberFormat="1" applyFont="1" applyAlignment="1">
      <alignment horizontal="center" vertical="center"/>
    </xf>
    <xf numFmtId="0" fontId="24" fillId="11" borderId="2" xfId="1" applyFont="1" applyFill="1" applyBorder="1" applyAlignment="1">
      <alignment horizontal="left" vertical="center"/>
    </xf>
    <xf numFmtId="3" fontId="24" fillId="2" borderId="2" xfId="1" applyNumberFormat="1" applyFont="1" applyBorder="1" applyAlignment="1">
      <alignment horizontal="right" vertical="center"/>
    </xf>
    <xf numFmtId="0" fontId="38" fillId="2" borderId="2" xfId="21" applyFont="1" applyBorder="1"/>
    <xf numFmtId="3" fontId="24" fillId="12" borderId="2" xfId="25" applyNumberFormat="1" applyFont="1" applyFill="1" applyBorder="1" applyAlignment="1">
      <alignment horizontal="right" vertical="center"/>
    </xf>
    <xf numFmtId="10" fontId="24" fillId="2" borderId="2" xfId="16" applyNumberFormat="1" applyFont="1" applyBorder="1" applyAlignment="1">
      <alignment horizontal="right" vertical="center"/>
    </xf>
    <xf numFmtId="3" fontId="24" fillId="12" borderId="2" xfId="1" applyNumberFormat="1" applyFont="1" applyFill="1" applyBorder="1" applyAlignment="1">
      <alignment horizontal="right" vertical="center"/>
    </xf>
    <xf numFmtId="10" fontId="24" fillId="12" borderId="2" xfId="16" applyNumberFormat="1" applyFont="1" applyFill="1" applyBorder="1" applyAlignment="1">
      <alignment horizontal="right" vertical="center"/>
    </xf>
    <xf numFmtId="164" fontId="31" fillId="7" borderId="2" xfId="3" applyNumberFormat="1" applyFont="1" applyFill="1" applyBorder="1" applyAlignment="1">
      <alignment horizontal="right" vertical="center"/>
    </xf>
    <xf numFmtId="3" fontId="40" fillId="6" borderId="5" xfId="31" applyNumberFormat="1" applyFont="1" applyFill="1" applyBorder="1" applyAlignment="1">
      <alignment horizontal="right" vertical="center"/>
    </xf>
    <xf numFmtId="167" fontId="24" fillId="2" borderId="2" xfId="20" applyNumberFormat="1" applyFont="1" applyBorder="1" applyAlignment="1">
      <alignment vertical="center"/>
    </xf>
    <xf numFmtId="164" fontId="24" fillId="2" borderId="2" xfId="42" applyNumberFormat="1" applyFont="1" applyBorder="1" applyAlignment="1">
      <alignment vertical="center"/>
    </xf>
    <xf numFmtId="167" fontId="25" fillId="6" borderId="2" xfId="20" applyNumberFormat="1" applyFont="1" applyFill="1" applyBorder="1" applyAlignment="1">
      <alignment vertical="center"/>
    </xf>
    <xf numFmtId="164" fontId="25" fillId="6" borderId="2" xfId="42" applyNumberFormat="1" applyFont="1" applyFill="1" applyBorder="1" applyAlignment="1">
      <alignment vertical="center"/>
    </xf>
    <xf numFmtId="3" fontId="43" fillId="2" borderId="2" xfId="31" applyNumberFormat="1" applyFont="1" applyBorder="1" applyAlignment="1">
      <alignment horizontal="center" vertical="center"/>
    </xf>
    <xf numFmtId="0" fontId="10" fillId="2" borderId="1" xfId="4" applyAlignment="1">
      <alignment vertical="center"/>
    </xf>
    <xf numFmtId="3" fontId="24" fillId="12" borderId="2" xfId="0" applyNumberFormat="1" applyFont="1" applyFill="1" applyBorder="1" applyAlignment="1">
      <alignment horizontal="right" vertical="center"/>
    </xf>
    <xf numFmtId="0" fontId="10" fillId="2" borderId="1" xfId="4" applyAlignment="1">
      <alignment vertical="center" wrapText="1"/>
    </xf>
    <xf numFmtId="0" fontId="26" fillId="6" borderId="6" xfId="0" applyFont="1" applyFill="1" applyBorder="1" applyAlignment="1">
      <alignment horizontal="center" vertical="center" wrapText="1"/>
    </xf>
    <xf numFmtId="0" fontId="26" fillId="6" borderId="5" xfId="0" applyFont="1" applyFill="1" applyBorder="1" applyAlignment="1">
      <alignment horizontal="center" vertical="center" wrapText="1"/>
    </xf>
    <xf numFmtId="0" fontId="24" fillId="2" borderId="2" xfId="4" applyFont="1" applyBorder="1" applyAlignment="1">
      <alignment horizontal="justify" vertical="center"/>
    </xf>
    <xf numFmtId="3" fontId="24" fillId="2" borderId="2" xfId="4" applyNumberFormat="1" applyFont="1" applyBorder="1" applyAlignment="1">
      <alignment horizontal="right" vertical="center"/>
    </xf>
    <xf numFmtId="0" fontId="25" fillId="6" borderId="2" xfId="4" applyFont="1" applyFill="1" applyBorder="1" applyAlignment="1">
      <alignment horizontal="center" vertical="center" wrapText="1"/>
    </xf>
    <xf numFmtId="0" fontId="56" fillId="2" borderId="1" xfId="4" applyFont="1"/>
    <xf numFmtId="0" fontId="25" fillId="6" borderId="12" xfId="4" applyFont="1" applyFill="1" applyBorder="1" applyAlignment="1">
      <alignment horizontal="left" vertical="center" wrapText="1"/>
    </xf>
    <xf numFmtId="3" fontId="25" fillId="6" borderId="6" xfId="4" applyNumberFormat="1" applyFont="1" applyFill="1" applyBorder="1" applyAlignment="1">
      <alignment horizontal="right" vertical="center"/>
    </xf>
    <xf numFmtId="164" fontId="25" fillId="6" borderId="6" xfId="3" applyNumberFormat="1" applyFont="1" applyFill="1" applyBorder="1" applyAlignment="1">
      <alignment horizontal="right" vertical="center"/>
    </xf>
    <xf numFmtId="3" fontId="25" fillId="6" borderId="6" xfId="4" applyNumberFormat="1" applyFont="1" applyFill="1" applyBorder="1" applyAlignment="1">
      <alignment vertical="center"/>
    </xf>
    <xf numFmtId="164" fontId="25" fillId="6" borderId="13" xfId="3" applyNumberFormat="1" applyFont="1" applyFill="1" applyBorder="1" applyAlignment="1">
      <alignment vertical="center"/>
    </xf>
    <xf numFmtId="0" fontId="25" fillId="6" borderId="2" xfId="21" applyFont="1" applyFill="1" applyBorder="1" applyAlignment="1">
      <alignment horizontal="center" vertical="center" wrapText="1"/>
    </xf>
    <xf numFmtId="0" fontId="25" fillId="6" borderId="2" xfId="21" applyFont="1" applyFill="1" applyBorder="1" applyAlignment="1">
      <alignment horizontal="center" vertical="center"/>
    </xf>
    <xf numFmtId="0" fontId="25" fillId="6" borderId="2" xfId="32" applyFont="1" applyFill="1" applyBorder="1" applyAlignment="1">
      <alignment horizontal="left" vertical="center" wrapText="1"/>
    </xf>
    <xf numFmtId="3" fontId="25" fillId="6" borderId="2" xfId="32" applyNumberFormat="1" applyFont="1" applyFill="1" applyBorder="1" applyAlignment="1">
      <alignment horizontal="right" vertical="center"/>
    </xf>
    <xf numFmtId="3" fontId="25" fillId="6" borderId="2" xfId="32" applyNumberFormat="1" applyFont="1" applyFill="1" applyBorder="1" applyAlignment="1">
      <alignment vertical="center"/>
    </xf>
    <xf numFmtId="164" fontId="25" fillId="6" borderId="2" xfId="16" applyNumberFormat="1" applyFont="1" applyFill="1" applyBorder="1" applyAlignment="1">
      <alignment vertical="center"/>
    </xf>
    <xf numFmtId="0" fontId="39" fillId="2" borderId="1" xfId="4" applyFont="1" applyAlignment="1">
      <alignment vertical="center"/>
    </xf>
    <xf numFmtId="0" fontId="57" fillId="7" borderId="2" xfId="1" applyFont="1" applyFill="1" applyBorder="1" applyAlignment="1">
      <alignment horizontal="center"/>
    </xf>
    <xf numFmtId="0" fontId="58" fillId="6" borderId="2" xfId="1" applyFont="1" applyFill="1" applyBorder="1" applyAlignment="1">
      <alignment horizontal="left" vertical="top" wrapText="1"/>
    </xf>
    <xf numFmtId="0" fontId="58" fillId="6" borderId="2" xfId="1" applyFont="1" applyFill="1" applyBorder="1" applyAlignment="1">
      <alignment horizontal="center" vertical="top" wrapText="1"/>
    </xf>
    <xf numFmtId="0" fontId="57" fillId="6" borderId="2" xfId="1" applyFont="1" applyFill="1" applyBorder="1" applyAlignment="1">
      <alignment horizontal="center"/>
    </xf>
    <xf numFmtId="0" fontId="59" fillId="2" borderId="2" xfId="1" applyFont="1" applyBorder="1" applyAlignment="1">
      <alignment horizontal="left" vertical="center"/>
    </xf>
    <xf numFmtId="3" fontId="59" fillId="2" borderId="2" xfId="1" applyNumberFormat="1" applyFont="1" applyBorder="1" applyAlignment="1">
      <alignment horizontal="right" vertical="center"/>
    </xf>
    <xf numFmtId="3" fontId="38" fillId="2" borderId="2" xfId="1" applyNumberFormat="1" applyFont="1" applyBorder="1"/>
    <xf numFmtId="164" fontId="38" fillId="2" borderId="2" xfId="16" applyNumberFormat="1" applyFont="1" applyFill="1" applyBorder="1"/>
    <xf numFmtId="0" fontId="58" fillId="7" borderId="2" xfId="1" applyFont="1" applyFill="1" applyBorder="1" applyAlignment="1">
      <alignment horizontal="left" vertical="top" wrapText="1"/>
    </xf>
    <xf numFmtId="3" fontId="58" fillId="7" borderId="2" xfId="1" applyNumberFormat="1" applyFont="1" applyFill="1" applyBorder="1" applyAlignment="1">
      <alignment horizontal="right" vertical="center"/>
    </xf>
    <xf numFmtId="164" fontId="57" fillId="7" borderId="2" xfId="16" applyNumberFormat="1" applyFont="1" applyFill="1" applyBorder="1"/>
    <xf numFmtId="3" fontId="58" fillId="6" borderId="2" xfId="1" applyNumberFormat="1" applyFont="1" applyFill="1" applyBorder="1" applyAlignment="1">
      <alignment horizontal="right" vertical="center"/>
    </xf>
    <xf numFmtId="164" fontId="57" fillId="6" borderId="2" xfId="16" applyNumberFormat="1" applyFont="1" applyFill="1" applyBorder="1"/>
    <xf numFmtId="0" fontId="57" fillId="6" borderId="2" xfId="21" applyFont="1" applyFill="1" applyBorder="1" applyAlignment="1">
      <alignment vertical="center"/>
    </xf>
    <xf numFmtId="0" fontId="57" fillId="6" borderId="2" xfId="21" applyFont="1" applyFill="1" applyBorder="1" applyAlignment="1">
      <alignment horizontal="center" vertical="center"/>
    </xf>
    <xf numFmtId="0" fontId="38" fillId="2" borderId="1" xfId="21" applyFont="1" applyAlignment="1">
      <alignment vertical="center"/>
    </xf>
    <xf numFmtId="165" fontId="38" fillId="2" borderId="2" xfId="17" applyNumberFormat="1" applyFont="1" applyBorder="1"/>
    <xf numFmtId="164" fontId="38" fillId="2" borderId="2" xfId="16" applyNumberFormat="1" applyFont="1" applyBorder="1" applyAlignment="1">
      <alignment vertical="center"/>
    </xf>
    <xf numFmtId="165" fontId="38" fillId="2" borderId="2" xfId="17" applyNumberFormat="1" applyFont="1" applyBorder="1" applyAlignment="1">
      <alignment vertical="center"/>
    </xf>
    <xf numFmtId="165" fontId="57" fillId="6" borderId="2" xfId="21" applyNumberFormat="1" applyFont="1" applyFill="1" applyBorder="1" applyAlignment="1">
      <alignment vertical="center"/>
    </xf>
    <xf numFmtId="164" fontId="57" fillId="6" borderId="2" xfId="16" applyNumberFormat="1" applyFont="1" applyFill="1" applyBorder="1" applyAlignment="1">
      <alignment vertical="center"/>
    </xf>
    <xf numFmtId="0" fontId="1" fillId="0" borderId="1" xfId="32" applyFill="1"/>
    <xf numFmtId="3" fontId="23" fillId="4" borderId="2" xfId="0" applyNumberFormat="1" applyFont="1" applyFill="1" applyBorder="1" applyAlignment="1">
      <alignment horizontal="right" vertical="center"/>
    </xf>
    <xf numFmtId="3" fontId="43" fillId="2" borderId="4" xfId="31" applyNumberFormat="1" applyFont="1" applyBorder="1" applyAlignment="1">
      <alignment horizontal="right" vertical="center"/>
    </xf>
    <xf numFmtId="3" fontId="23" fillId="0" borderId="2" xfId="0" applyNumberFormat="1" applyFont="1" applyBorder="1" applyAlignment="1">
      <alignment horizontal="right" vertical="center" wrapText="1"/>
    </xf>
    <xf numFmtId="0" fontId="23" fillId="4" borderId="2" xfId="0" applyFont="1" applyFill="1" applyBorder="1" applyAlignment="1">
      <alignment horizontal="right" vertical="center"/>
    </xf>
    <xf numFmtId="0" fontId="1" fillId="0" borderId="1" xfId="34" applyFill="1"/>
    <xf numFmtId="0" fontId="39" fillId="2" borderId="2" xfId="34" applyFont="1" applyBorder="1"/>
    <xf numFmtId="0" fontId="25" fillId="3" borderId="2" xfId="34" applyFont="1" applyFill="1" applyBorder="1" applyAlignment="1">
      <alignment horizontal="center" vertical="center"/>
    </xf>
    <xf numFmtId="0" fontId="26" fillId="3" borderId="2" xfId="34" applyFont="1" applyFill="1" applyBorder="1" applyAlignment="1">
      <alignment horizontal="center" vertical="center" wrapText="1"/>
    </xf>
    <xf numFmtId="0" fontId="26" fillId="4" borderId="2" xfId="34" applyFont="1" applyFill="1" applyBorder="1" applyAlignment="1">
      <alignment horizontal="justify" vertical="center"/>
    </xf>
    <xf numFmtId="3" fontId="24" fillId="2" borderId="2" xfId="34" applyNumberFormat="1" applyFont="1" applyBorder="1" applyAlignment="1">
      <alignment horizontal="right" vertical="center"/>
    </xf>
    <xf numFmtId="0" fontId="24" fillId="2" borderId="2" xfId="34" applyFont="1" applyBorder="1" applyAlignment="1">
      <alignment horizontal="right" vertical="center" wrapText="1"/>
    </xf>
    <xf numFmtId="3" fontId="26" fillId="3" borderId="2" xfId="34" applyNumberFormat="1" applyFont="1" applyFill="1" applyBorder="1" applyAlignment="1">
      <alignment horizontal="right" vertical="center"/>
    </xf>
    <xf numFmtId="0" fontId="39" fillId="2" borderId="1" xfId="34" applyFont="1"/>
    <xf numFmtId="3" fontId="39" fillId="2" borderId="1" xfId="34" applyNumberFormat="1" applyFont="1"/>
    <xf numFmtId="0" fontId="39" fillId="7" borderId="2" xfId="36" applyFont="1" applyFill="1" applyBorder="1"/>
    <xf numFmtId="0" fontId="26" fillId="6" borderId="6" xfId="36" applyFont="1" applyFill="1" applyBorder="1" applyAlignment="1">
      <alignment vertical="center" wrapText="1"/>
    </xf>
    <xf numFmtId="0" fontId="26" fillId="6" borderId="6" xfId="36" applyFont="1" applyFill="1" applyBorder="1" applyAlignment="1">
      <alignment horizontal="center" vertical="center" wrapText="1"/>
    </xf>
    <xf numFmtId="0" fontId="51" fillId="6" borderId="2" xfId="36" applyFont="1" applyFill="1" applyBorder="1" applyAlignment="1">
      <alignment horizontal="center" vertical="center" wrapText="1"/>
    </xf>
    <xf numFmtId="0" fontId="51" fillId="6" borderId="2" xfId="36" applyFont="1" applyFill="1" applyBorder="1" applyAlignment="1">
      <alignment horizontal="center" vertical="center"/>
    </xf>
    <xf numFmtId="0" fontId="25" fillId="6" borderId="2" xfId="36" applyFont="1" applyFill="1" applyBorder="1" applyAlignment="1">
      <alignment horizontal="center" vertical="center" wrapText="1"/>
    </xf>
    <xf numFmtId="3" fontId="26" fillId="6" borderId="2" xfId="36" applyNumberFormat="1" applyFont="1" applyFill="1" applyBorder="1" applyAlignment="1">
      <alignment horizontal="right" vertical="center" wrapText="1"/>
    </xf>
    <xf numFmtId="3" fontId="23" fillId="2" borderId="2" xfId="36" applyNumberFormat="1" applyFont="1" applyBorder="1" applyAlignment="1">
      <alignment horizontal="right" vertical="center" wrapText="1"/>
    </xf>
    <xf numFmtId="164" fontId="60" fillId="2" borderId="2" xfId="37" applyNumberFormat="1" applyFont="1" applyBorder="1" applyAlignment="1">
      <alignment horizontal="center"/>
    </xf>
    <xf numFmtId="3" fontId="25" fillId="6" borderId="2" xfId="36" applyNumberFormat="1" applyFont="1" applyFill="1" applyBorder="1" applyAlignment="1">
      <alignment horizontal="right" vertical="center"/>
    </xf>
    <xf numFmtId="164" fontId="61" fillId="2" borderId="2" xfId="37" applyNumberFormat="1" applyFont="1" applyFill="1" applyBorder="1" applyAlignment="1">
      <alignment horizontal="center"/>
    </xf>
    <xf numFmtId="3" fontId="25" fillId="2" borderId="2" xfId="36" applyNumberFormat="1" applyFont="1" applyBorder="1" applyAlignment="1">
      <alignment horizontal="right" vertical="center" wrapText="1"/>
    </xf>
    <xf numFmtId="164" fontId="56" fillId="2" borderId="2" xfId="37" applyNumberFormat="1" applyFont="1" applyBorder="1" applyAlignment="1">
      <alignment horizontal="center"/>
    </xf>
    <xf numFmtId="3" fontId="39" fillId="2" borderId="2" xfId="36" applyNumberFormat="1" applyFont="1" applyBorder="1"/>
    <xf numFmtId="3" fontId="51" fillId="2" borderId="2" xfId="36" applyNumberFormat="1" applyFont="1" applyBorder="1"/>
    <xf numFmtId="0" fontId="26" fillId="3" borderId="2" xfId="40" applyFont="1" applyFill="1" applyBorder="1" applyAlignment="1">
      <alignment horizontal="center" vertical="center"/>
    </xf>
    <xf numFmtId="0" fontId="23" fillId="2" borderId="2" xfId="40" applyFont="1" applyBorder="1" applyAlignment="1">
      <alignment horizontal="justify" vertical="center"/>
    </xf>
    <xf numFmtId="164" fontId="60" fillId="2" borderId="2" xfId="40" applyNumberFormat="1" applyFont="1" applyBorder="1" applyAlignment="1">
      <alignment horizontal="center" vertical="center"/>
    </xf>
    <xf numFmtId="0" fontId="38" fillId="0" borderId="0" xfId="0" applyFont="1"/>
    <xf numFmtId="0" fontId="62" fillId="0" borderId="0" xfId="0" applyFont="1"/>
    <xf numFmtId="43" fontId="25" fillId="6" borderId="2" xfId="17" applyFont="1" applyFill="1" applyBorder="1" applyAlignment="1">
      <alignment horizontal="center" vertical="center" wrapText="1"/>
    </xf>
    <xf numFmtId="165" fontId="38" fillId="2" borderId="4" xfId="17" applyNumberFormat="1" applyFont="1" applyFill="1" applyBorder="1" applyAlignment="1">
      <alignment vertical="center"/>
    </xf>
    <xf numFmtId="165" fontId="38" fillId="2" borderId="2" xfId="17" applyNumberFormat="1" applyFont="1" applyFill="1" applyBorder="1" applyAlignment="1">
      <alignment vertical="center"/>
    </xf>
    <xf numFmtId="165" fontId="38" fillId="2" borderId="2" xfId="17" applyNumberFormat="1" applyFont="1" applyFill="1" applyBorder="1" applyAlignment="1">
      <alignment vertical="center" wrapText="1"/>
    </xf>
    <xf numFmtId="3" fontId="38" fillId="2" borderId="2" xfId="21" applyNumberFormat="1" applyFont="1" applyBorder="1" applyAlignment="1">
      <alignment vertical="center"/>
    </xf>
    <xf numFmtId="43" fontId="38" fillId="2" borderId="2" xfId="17" applyFont="1" applyBorder="1" applyAlignment="1">
      <alignment vertical="center" wrapText="1"/>
    </xf>
    <xf numFmtId="164" fontId="38" fillId="2" borderId="2" xfId="16" applyNumberFormat="1" applyFont="1" applyFill="1" applyBorder="1" applyAlignment="1">
      <alignment vertical="center" wrapText="1"/>
    </xf>
    <xf numFmtId="3" fontId="38" fillId="2" borderId="2" xfId="21" applyNumberFormat="1" applyFont="1" applyBorder="1" applyAlignment="1">
      <alignment vertical="center" wrapText="1"/>
    </xf>
    <xf numFmtId="166" fontId="38" fillId="2" borderId="2" xfId="17" applyNumberFormat="1" applyFont="1" applyBorder="1" applyAlignment="1">
      <alignment vertical="center" wrapText="1"/>
    </xf>
    <xf numFmtId="0" fontId="51" fillId="6" borderId="5" xfId="21" applyFont="1" applyFill="1" applyBorder="1" applyAlignment="1">
      <alignment horizontal="left" vertical="center"/>
    </xf>
    <xf numFmtId="165" fontId="57" fillId="6" borderId="2" xfId="17" applyNumberFormat="1" applyFont="1" applyFill="1" applyBorder="1" applyAlignment="1">
      <alignment vertical="center"/>
    </xf>
    <xf numFmtId="165" fontId="57" fillId="6" borderId="2" xfId="17" applyNumberFormat="1" applyFont="1" applyFill="1" applyBorder="1" applyAlignment="1">
      <alignment vertical="center" wrapText="1"/>
    </xf>
    <xf numFmtId="164" fontId="57" fillId="6" borderId="2" xfId="16" applyNumberFormat="1" applyFont="1" applyFill="1" applyBorder="1" applyAlignment="1">
      <alignment vertical="center" wrapText="1"/>
    </xf>
    <xf numFmtId="3" fontId="57" fillId="6" borderId="2" xfId="21" applyNumberFormat="1" applyFont="1" applyFill="1" applyBorder="1" applyAlignment="1">
      <alignment vertical="center"/>
    </xf>
    <xf numFmtId="166" fontId="57" fillId="6" borderId="2" xfId="17" applyNumberFormat="1" applyFont="1" applyFill="1" applyBorder="1" applyAlignment="1">
      <alignment vertical="center" wrapText="1"/>
    </xf>
    <xf numFmtId="1" fontId="57" fillId="6" borderId="2" xfId="17" applyNumberFormat="1" applyFont="1" applyFill="1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167" fontId="38" fillId="2" borderId="2" xfId="18" applyNumberFormat="1" applyFont="1" applyBorder="1"/>
    <xf numFmtId="0" fontId="38" fillId="2" borderId="1" xfId="21" applyFont="1"/>
    <xf numFmtId="9" fontId="38" fillId="2" borderId="2" xfId="16" applyFont="1" applyFill="1" applyBorder="1"/>
    <xf numFmtId="1" fontId="57" fillId="3" borderId="2" xfId="17" applyNumberFormat="1" applyFont="1" applyFill="1" applyBorder="1" applyAlignment="1">
      <alignment vertical="center"/>
    </xf>
    <xf numFmtId="0" fontId="57" fillId="3" borderId="2" xfId="21" applyFont="1" applyFill="1" applyBorder="1"/>
    <xf numFmtId="167" fontId="57" fillId="3" borderId="2" xfId="18" applyNumberFormat="1" applyFont="1" applyFill="1" applyBorder="1"/>
    <xf numFmtId="9" fontId="57" fillId="3" borderId="2" xfId="16" applyFont="1" applyFill="1" applyBorder="1"/>
    <xf numFmtId="43" fontId="38" fillId="2" borderId="1" xfId="17" applyFont="1" applyAlignment="1">
      <alignment vertical="center"/>
    </xf>
    <xf numFmtId="9" fontId="38" fillId="2" borderId="2" xfId="41" applyFont="1" applyFill="1" applyBorder="1" applyAlignment="1">
      <alignment vertical="center"/>
    </xf>
    <xf numFmtId="164" fontId="38" fillId="2" borderId="2" xfId="41" applyNumberFormat="1" applyFont="1" applyFill="1" applyBorder="1" applyAlignment="1">
      <alignment vertical="center"/>
    </xf>
    <xf numFmtId="164" fontId="57" fillId="6" borderId="2" xfId="41" applyNumberFormat="1" applyFont="1" applyFill="1" applyBorder="1" applyAlignment="1">
      <alignment vertical="center"/>
    </xf>
    <xf numFmtId="0" fontId="60" fillId="2" borderId="1" xfId="0" applyFont="1" applyFill="1" applyBorder="1" applyAlignment="1">
      <alignment vertical="center"/>
    </xf>
    <xf numFmtId="0" fontId="26" fillId="3" borderId="6" xfId="0" applyFont="1" applyFill="1" applyBorder="1" applyAlignment="1">
      <alignment horizontal="center" vertical="center"/>
    </xf>
    <xf numFmtId="165" fontId="24" fillId="0" borderId="2" xfId="15" applyNumberFormat="1" applyFont="1" applyBorder="1" applyAlignment="1">
      <alignment vertical="center"/>
    </xf>
    <xf numFmtId="3" fontId="24" fillId="0" borderId="2" xfId="0" applyNumberFormat="1" applyFont="1" applyBorder="1" applyAlignment="1">
      <alignment horizontal="right" vertical="center" wrapText="1"/>
    </xf>
    <xf numFmtId="6" fontId="24" fillId="0" borderId="2" xfId="0" applyNumberFormat="1" applyFont="1" applyBorder="1" applyAlignment="1">
      <alignment horizontal="right" vertical="center" wrapText="1"/>
    </xf>
    <xf numFmtId="6" fontId="24" fillId="0" borderId="2" xfId="0" applyNumberFormat="1" applyFont="1" applyBorder="1" applyAlignment="1">
      <alignment horizontal="right" vertical="center"/>
    </xf>
    <xf numFmtId="0" fontId="57" fillId="6" borderId="2" xfId="0" applyFont="1" applyFill="1" applyBorder="1" applyAlignment="1">
      <alignment horizontal="center" vertical="center" wrapText="1"/>
    </xf>
    <xf numFmtId="0" fontId="57" fillId="6" borderId="2" xfId="21" applyFont="1" applyFill="1" applyBorder="1" applyAlignment="1">
      <alignment horizontal="center"/>
    </xf>
    <xf numFmtId="165" fontId="24" fillId="2" borderId="2" xfId="17" applyNumberFormat="1" applyFont="1" applyBorder="1"/>
    <xf numFmtId="0" fontId="57" fillId="6" borderId="2" xfId="21" applyFont="1" applyFill="1" applyBorder="1"/>
    <xf numFmtId="165" fontId="57" fillId="6" borderId="2" xfId="17" applyNumberFormat="1" applyFont="1" applyFill="1" applyBorder="1"/>
    <xf numFmtId="0" fontId="63" fillId="2" borderId="1" xfId="21" applyFont="1"/>
    <xf numFmtId="164" fontId="63" fillId="2" borderId="1" xfId="16" applyNumberFormat="1" applyFont="1"/>
    <xf numFmtId="164" fontId="38" fillId="2" borderId="2" xfId="16" applyNumberFormat="1" applyFont="1" applyBorder="1"/>
    <xf numFmtId="0" fontId="64" fillId="0" borderId="0" xfId="45"/>
    <xf numFmtId="0" fontId="13" fillId="0" borderId="0" xfId="0" applyFont="1"/>
    <xf numFmtId="164" fontId="1" fillId="2" borderId="1" xfId="3" applyNumberFormat="1" applyFont="1" applyFill="1" applyBorder="1"/>
    <xf numFmtId="0" fontId="24" fillId="2" borderId="4" xfId="4" applyFont="1" applyBorder="1" applyAlignment="1">
      <alignment horizontal="left" vertical="center" wrapText="1"/>
    </xf>
    <xf numFmtId="3" fontId="24" fillId="2" borderId="5" xfId="4" applyNumberFormat="1" applyFont="1" applyBorder="1" applyAlignment="1">
      <alignment horizontal="right" vertical="center"/>
    </xf>
    <xf numFmtId="164" fontId="24" fillId="2" borderId="5" xfId="3" applyNumberFormat="1" applyFont="1" applyFill="1" applyBorder="1" applyAlignment="1">
      <alignment horizontal="right" vertical="center"/>
    </xf>
    <xf numFmtId="3" fontId="24" fillId="2" borderId="5" xfId="4" applyNumberFormat="1" applyFont="1" applyBorder="1" applyAlignment="1">
      <alignment vertical="center"/>
    </xf>
    <xf numFmtId="164" fontId="24" fillId="2" borderId="11" xfId="3" applyNumberFormat="1" applyFont="1" applyFill="1" applyBorder="1" applyAlignment="1">
      <alignment vertical="center"/>
    </xf>
    <xf numFmtId="164" fontId="24" fillId="2" borderId="2" xfId="3" applyNumberFormat="1" applyFont="1" applyFill="1" applyBorder="1" applyAlignment="1">
      <alignment horizontal="right" vertical="center"/>
    </xf>
    <xf numFmtId="3" fontId="24" fillId="2" borderId="2" xfId="4" applyNumberFormat="1" applyFont="1" applyBorder="1" applyAlignment="1">
      <alignment vertical="center"/>
    </xf>
    <xf numFmtId="164" fontId="24" fillId="2" borderId="3" xfId="3" applyNumberFormat="1" applyFont="1" applyFill="1" applyBorder="1" applyAlignment="1">
      <alignment vertical="center"/>
    </xf>
    <xf numFmtId="0" fontId="24" fillId="2" borderId="2" xfId="32" applyFont="1" applyBorder="1" applyAlignment="1">
      <alignment horizontal="left" vertical="center" wrapText="1"/>
    </xf>
    <xf numFmtId="3" fontId="24" fillId="2" borderId="2" xfId="32" applyNumberFormat="1" applyFont="1" applyBorder="1" applyAlignment="1">
      <alignment horizontal="right" vertical="center"/>
    </xf>
    <xf numFmtId="3" fontId="24" fillId="2" borderId="2" xfId="32" applyNumberFormat="1" applyFont="1" applyBorder="1" applyAlignment="1">
      <alignment vertical="center"/>
    </xf>
    <xf numFmtId="164" fontId="24" fillId="2" borderId="2" xfId="16" applyNumberFormat="1" applyFont="1" applyFill="1" applyBorder="1" applyAlignment="1">
      <alignment vertical="center"/>
    </xf>
    <xf numFmtId="3" fontId="22" fillId="2" borderId="1" xfId="34" applyNumberFormat="1" applyFont="1" applyAlignment="1">
      <alignment horizontal="right" vertical="center"/>
    </xf>
    <xf numFmtId="0" fontId="22" fillId="2" borderId="1" xfId="34" applyFont="1" applyAlignment="1">
      <alignment horizontal="right" vertical="center" wrapText="1"/>
    </xf>
    <xf numFmtId="0" fontId="40" fillId="2" borderId="1" xfId="31" applyFont="1" applyAlignment="1">
      <alignment horizontal="center" vertical="center" wrapText="1"/>
    </xf>
    <xf numFmtId="0" fontId="41" fillId="2" borderId="1" xfId="31" applyFont="1" applyAlignment="1">
      <alignment horizontal="center" vertical="center" wrapText="1"/>
    </xf>
    <xf numFmtId="3" fontId="42" fillId="2" borderId="1" xfId="31" applyNumberFormat="1" applyFont="1" applyAlignment="1">
      <alignment horizontal="right" vertical="center" wrapText="1"/>
    </xf>
    <xf numFmtId="164" fontId="44" fillId="2" borderId="1" xfId="3" applyNumberFormat="1" applyFont="1" applyFill="1" applyBorder="1" applyAlignment="1">
      <alignment horizontal="right" vertical="center"/>
    </xf>
    <xf numFmtId="3" fontId="40" fillId="2" borderId="1" xfId="31" applyNumberFormat="1" applyFont="1" applyAlignment="1">
      <alignment horizontal="right" vertical="center" wrapText="1"/>
    </xf>
    <xf numFmtId="3" fontId="41" fillId="2" borderId="1" xfId="31" applyNumberFormat="1" applyFont="1" applyAlignment="1">
      <alignment horizontal="right" vertical="center"/>
    </xf>
    <xf numFmtId="0" fontId="45" fillId="2" borderId="1" xfId="31" applyFont="1" applyAlignment="1">
      <alignment horizontal="center" vertical="center"/>
    </xf>
    <xf numFmtId="0" fontId="45" fillId="2" borderId="1" xfId="31" applyFont="1" applyAlignment="1">
      <alignment vertical="center"/>
    </xf>
    <xf numFmtId="0" fontId="46" fillId="2" borderId="1" xfId="31" applyFont="1" applyAlignment="1">
      <alignment vertical="center"/>
    </xf>
    <xf numFmtId="0" fontId="26" fillId="2" borderId="1" xfId="34" applyFont="1" applyAlignment="1">
      <alignment horizontal="justify" vertical="center"/>
    </xf>
    <xf numFmtId="3" fontId="24" fillId="2" borderId="1" xfId="34" applyNumberFormat="1" applyFont="1" applyAlignment="1">
      <alignment horizontal="right" vertical="center"/>
    </xf>
    <xf numFmtId="0" fontId="24" fillId="2" borderId="1" xfId="34" applyFont="1" applyAlignment="1">
      <alignment horizontal="right" vertical="center" wrapText="1"/>
    </xf>
    <xf numFmtId="3" fontId="26" fillId="2" borderId="1" xfId="34" applyNumberFormat="1" applyFont="1" applyAlignment="1">
      <alignment horizontal="right" vertical="center"/>
    </xf>
    <xf numFmtId="164" fontId="20" fillId="2" borderId="2" xfId="21" applyNumberFormat="1" applyFont="1" applyBorder="1" applyAlignment="1">
      <alignment horizontal="center" vertical="center"/>
    </xf>
    <xf numFmtId="0" fontId="25" fillId="2" borderId="1" xfId="21" applyFont="1" applyAlignment="1">
      <alignment horizontal="center" vertical="center" wrapText="1"/>
    </xf>
    <xf numFmtId="165" fontId="38" fillId="2" borderId="1" xfId="17" applyNumberFormat="1" applyFont="1" applyFill="1" applyBorder="1" applyAlignment="1">
      <alignment vertical="center" wrapText="1"/>
    </xf>
    <xf numFmtId="164" fontId="38" fillId="2" borderId="1" xfId="16" applyNumberFormat="1" applyFont="1" applyFill="1" applyBorder="1" applyAlignment="1">
      <alignment vertical="center" wrapText="1"/>
    </xf>
    <xf numFmtId="164" fontId="57" fillId="2" borderId="1" xfId="16" applyNumberFormat="1" applyFont="1" applyFill="1" applyBorder="1" applyAlignment="1">
      <alignment vertical="center" wrapText="1"/>
    </xf>
    <xf numFmtId="165" fontId="38" fillId="2" borderId="2" xfId="17" applyNumberFormat="1" applyFont="1" applyFill="1" applyBorder="1"/>
    <xf numFmtId="0" fontId="26" fillId="6" borderId="6" xfId="0" applyFont="1" applyFill="1" applyBorder="1" applyAlignment="1">
      <alignment horizontal="center" vertical="center"/>
    </xf>
    <xf numFmtId="0" fontId="26" fillId="6" borderId="5" xfId="0" applyFont="1" applyFill="1" applyBorder="1" applyAlignment="1">
      <alignment horizontal="center" vertical="center"/>
    </xf>
    <xf numFmtId="0" fontId="26" fillId="6" borderId="3" xfId="0" applyFont="1" applyFill="1" applyBorder="1" applyAlignment="1">
      <alignment horizontal="center" vertical="center"/>
    </xf>
    <xf numFmtId="0" fontId="26" fillId="6" borderId="15" xfId="0" applyFont="1" applyFill="1" applyBorder="1" applyAlignment="1">
      <alignment horizontal="center" vertical="center"/>
    </xf>
    <xf numFmtId="0" fontId="26" fillId="6" borderId="4" xfId="0" applyFont="1" applyFill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5" borderId="6" xfId="0" applyFont="1" applyFill="1" applyBorder="1" applyAlignment="1">
      <alignment horizontal="center" vertical="center"/>
    </xf>
    <xf numFmtId="0" fontId="26" fillId="5" borderId="5" xfId="0" applyFont="1" applyFill="1" applyBorder="1" applyAlignment="1">
      <alignment horizontal="center" vertical="center"/>
    </xf>
    <xf numFmtId="0" fontId="26" fillId="5" borderId="3" xfId="0" applyFont="1" applyFill="1" applyBorder="1" applyAlignment="1">
      <alignment horizontal="center" vertical="center"/>
    </xf>
    <xf numFmtId="0" fontId="26" fillId="5" borderId="15" xfId="0" applyFont="1" applyFill="1" applyBorder="1" applyAlignment="1">
      <alignment horizontal="center" vertical="center"/>
    </xf>
    <xf numFmtId="0" fontId="26" fillId="5" borderId="4" xfId="0" applyFont="1" applyFill="1" applyBorder="1" applyAlignment="1">
      <alignment horizontal="center" vertical="center"/>
    </xf>
    <xf numFmtId="0" fontId="26" fillId="5" borderId="2" xfId="0" applyFont="1" applyFill="1" applyBorder="1" applyAlignment="1">
      <alignment horizontal="center" vertical="center"/>
    </xf>
    <xf numFmtId="0" fontId="58" fillId="8" borderId="2" xfId="1" applyFont="1" applyFill="1" applyBorder="1" applyAlignment="1">
      <alignment horizontal="center" vertical="top" wrapText="1"/>
    </xf>
    <xf numFmtId="0" fontId="58" fillId="6" borderId="2" xfId="1" applyFont="1" applyFill="1" applyBorder="1" applyAlignment="1">
      <alignment horizontal="center" vertical="top" wrapText="1"/>
    </xf>
    <xf numFmtId="0" fontId="21" fillId="2" borderId="1" xfId="21" applyFont="1" applyAlignment="1">
      <alignment horizontal="center" vertical="center"/>
    </xf>
    <xf numFmtId="0" fontId="17" fillId="2" borderId="1" xfId="21" applyFont="1" applyAlignment="1">
      <alignment horizontal="center" vertical="center" wrapText="1"/>
    </xf>
    <xf numFmtId="0" fontId="17" fillId="2" borderId="1" xfId="32" applyFont="1" applyAlignment="1">
      <alignment horizontal="center" vertical="center" wrapText="1"/>
    </xf>
    <xf numFmtId="0" fontId="16" fillId="2" borderId="1" xfId="21" applyFont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/>
    </xf>
    <xf numFmtId="0" fontId="26" fillId="3" borderId="2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38" fillId="0" borderId="15" xfId="0" applyFont="1" applyBorder="1" applyAlignment="1">
      <alignment horizontal="center" vertical="center"/>
    </xf>
    <xf numFmtId="0" fontId="17" fillId="3" borderId="3" xfId="32" applyFont="1" applyFill="1" applyBorder="1" applyAlignment="1">
      <alignment horizontal="center" vertical="center" wrapText="1"/>
    </xf>
    <xf numFmtId="0" fontId="17" fillId="3" borderId="15" xfId="32" applyFont="1" applyFill="1" applyBorder="1" applyAlignment="1">
      <alignment horizontal="center" vertical="center" wrapText="1"/>
    </xf>
    <xf numFmtId="0" fontId="17" fillId="3" borderId="4" xfId="32" applyFont="1" applyFill="1" applyBorder="1" applyAlignment="1">
      <alignment horizontal="center" vertical="center" wrapText="1"/>
    </xf>
    <xf numFmtId="0" fontId="25" fillId="3" borderId="2" xfId="34" applyFont="1" applyFill="1" applyBorder="1" applyAlignment="1">
      <alignment horizontal="center" vertical="center"/>
    </xf>
    <xf numFmtId="0" fontId="25" fillId="3" borderId="3" xfId="34" applyFont="1" applyFill="1" applyBorder="1" applyAlignment="1">
      <alignment horizontal="center" vertical="center"/>
    </xf>
    <xf numFmtId="0" fontId="25" fillId="3" borderId="15" xfId="34" applyFont="1" applyFill="1" applyBorder="1" applyAlignment="1">
      <alignment horizontal="center" vertical="center"/>
    </xf>
    <xf numFmtId="0" fontId="25" fillId="3" borderId="4" xfId="34" applyFont="1" applyFill="1" applyBorder="1" applyAlignment="1">
      <alignment horizontal="center" vertical="center"/>
    </xf>
    <xf numFmtId="0" fontId="26" fillId="6" borderId="3" xfId="36" applyFont="1" applyFill="1" applyBorder="1" applyAlignment="1">
      <alignment horizontal="center" vertical="center" wrapText="1"/>
    </xf>
    <xf numFmtId="0" fontId="26" fillId="6" borderId="4" xfId="36" applyFont="1" applyFill="1" applyBorder="1" applyAlignment="1">
      <alignment horizontal="center" vertical="center" wrapText="1"/>
    </xf>
    <xf numFmtId="0" fontId="51" fillId="6" borderId="3" xfId="36" applyFont="1" applyFill="1" applyBorder="1" applyAlignment="1">
      <alignment horizontal="center" vertical="center"/>
    </xf>
    <xf numFmtId="0" fontId="51" fillId="6" borderId="15" xfId="36" applyFont="1" applyFill="1" applyBorder="1" applyAlignment="1">
      <alignment horizontal="center" vertical="center"/>
    </xf>
    <xf numFmtId="0" fontId="51" fillId="6" borderId="4" xfId="36" applyFont="1" applyFill="1" applyBorder="1" applyAlignment="1">
      <alignment horizontal="center" vertical="center"/>
    </xf>
    <xf numFmtId="0" fontId="27" fillId="2" borderId="2" xfId="21" applyFont="1" applyBorder="1" applyAlignment="1">
      <alignment horizontal="center" vertical="center" wrapText="1"/>
    </xf>
    <xf numFmtId="0" fontId="17" fillId="2" borderId="2" xfId="21" applyFont="1" applyBorder="1" applyAlignment="1">
      <alignment horizontal="center" vertical="center" wrapText="1"/>
    </xf>
    <xf numFmtId="0" fontId="27" fillId="2" borderId="6" xfId="21" applyFont="1" applyBorder="1" applyAlignment="1">
      <alignment horizontal="center" vertical="center" wrapText="1"/>
    </xf>
    <xf numFmtId="0" fontId="27" fillId="2" borderId="16" xfId="21" applyFont="1" applyBorder="1" applyAlignment="1">
      <alignment horizontal="center" vertical="center" wrapText="1"/>
    </xf>
    <xf numFmtId="0" fontId="27" fillId="2" borderId="5" xfId="21" applyFont="1" applyBorder="1" applyAlignment="1">
      <alignment horizontal="center" vertical="center" wrapText="1"/>
    </xf>
    <xf numFmtId="0" fontId="30" fillId="6" borderId="2" xfId="21" applyFont="1" applyFill="1" applyBorder="1" applyAlignment="1">
      <alignment horizontal="center" vertical="center" readingOrder="1"/>
    </xf>
    <xf numFmtId="0" fontId="13" fillId="6" borderId="2" xfId="21" applyFont="1" applyFill="1" applyBorder="1" applyAlignment="1">
      <alignment horizontal="center"/>
    </xf>
    <xf numFmtId="0" fontId="26" fillId="5" borderId="2" xfId="0" applyFont="1" applyFill="1" applyBorder="1" applyAlignment="1">
      <alignment vertical="center" wrapText="1"/>
    </xf>
    <xf numFmtId="0" fontId="26" fillId="5" borderId="2" xfId="0" applyFont="1" applyFill="1" applyBorder="1" applyAlignment="1">
      <alignment horizontal="center" vertical="center" wrapText="1"/>
    </xf>
    <xf numFmtId="0" fontId="57" fillId="3" borderId="2" xfId="21" applyFont="1" applyFill="1" applyBorder="1" applyAlignment="1">
      <alignment horizontal="center" vertical="center"/>
    </xf>
    <xf numFmtId="0" fontId="57" fillId="3" borderId="6" xfId="21" applyFont="1" applyFill="1" applyBorder="1" applyAlignment="1">
      <alignment horizontal="center" vertical="center"/>
    </xf>
    <xf numFmtId="0" fontId="57" fillId="3" borderId="5" xfId="21" applyFont="1" applyFill="1" applyBorder="1" applyAlignment="1">
      <alignment horizontal="center" vertical="center"/>
    </xf>
    <xf numFmtId="0" fontId="25" fillId="6" borderId="6" xfId="21" applyFont="1" applyFill="1" applyBorder="1" applyAlignment="1">
      <alignment horizontal="center" vertical="center" wrapText="1"/>
    </xf>
    <xf numFmtId="0" fontId="25" fillId="6" borderId="5" xfId="21" applyFont="1" applyFill="1" applyBorder="1" applyAlignment="1">
      <alignment horizontal="center" vertical="center" wrapText="1"/>
    </xf>
    <xf numFmtId="0" fontId="57" fillId="6" borderId="2" xfId="0" applyFont="1" applyFill="1" applyBorder="1" applyAlignment="1">
      <alignment horizontal="center" vertical="center"/>
    </xf>
    <xf numFmtId="0" fontId="57" fillId="6" borderId="3" xfId="0" applyFont="1" applyFill="1" applyBorder="1" applyAlignment="1">
      <alignment horizontal="center" vertical="center"/>
    </xf>
    <xf numFmtId="0" fontId="57" fillId="6" borderId="4" xfId="0" applyFont="1" applyFill="1" applyBorder="1" applyAlignment="1">
      <alignment horizontal="center" vertical="center"/>
    </xf>
    <xf numFmtId="0" fontId="57" fillId="3" borderId="3" xfId="21" applyFont="1" applyFill="1" applyBorder="1" applyAlignment="1">
      <alignment horizontal="center"/>
    </xf>
    <xf numFmtId="0" fontId="57" fillId="3" borderId="15" xfId="21" applyFont="1" applyFill="1" applyBorder="1" applyAlignment="1">
      <alignment horizontal="center"/>
    </xf>
    <xf numFmtId="0" fontId="57" fillId="3" borderId="4" xfId="21" applyFont="1" applyFill="1" applyBorder="1" applyAlignment="1">
      <alignment horizontal="center"/>
    </xf>
    <xf numFmtId="165" fontId="57" fillId="3" borderId="2" xfId="17" applyNumberFormat="1" applyFont="1" applyFill="1" applyBorder="1" applyAlignment="1">
      <alignment horizontal="center"/>
    </xf>
    <xf numFmtId="0" fontId="57" fillId="6" borderId="2" xfId="21" applyFont="1" applyFill="1" applyBorder="1" applyAlignment="1">
      <alignment horizontal="center"/>
    </xf>
    <xf numFmtId="0" fontId="57" fillId="3" borderId="2" xfId="21" applyFont="1" applyFill="1" applyBorder="1" applyAlignment="1">
      <alignment horizontal="center"/>
    </xf>
    <xf numFmtId="164" fontId="57" fillId="3" borderId="2" xfId="16" applyNumberFormat="1" applyFont="1" applyFill="1" applyBorder="1" applyAlignment="1">
      <alignment horizontal="center"/>
    </xf>
    <xf numFmtId="0" fontId="64" fillId="2" borderId="1" xfId="45" applyFill="1" applyBorder="1"/>
  </cellXfs>
  <cellStyles count="46">
    <cellStyle name="Collegamento ipertestuale" xfId="45" builtinId="8"/>
    <cellStyle name="Migliaia" xfId="15" builtinId="3"/>
    <cellStyle name="Migliaia 2" xfId="17" xr:uid="{00000000-0005-0000-0000-000001000000}"/>
    <cellStyle name="Migliaia 3" xfId="29" xr:uid="{9C207517-7A1A-4776-A366-6AE5240C4217}"/>
    <cellStyle name="Migliaia 4" xfId="43" xr:uid="{0529591B-7FD5-479C-82FC-058C19D249B0}"/>
    <cellStyle name="Migliaia 7" xfId="44" xr:uid="{E24BD77E-3C5E-42FE-BF3C-52101935035B}"/>
    <cellStyle name="Normale" xfId="0" builtinId="0"/>
    <cellStyle name="Normale 10" xfId="21" xr:uid="{00000000-0005-0000-0000-000003000000}"/>
    <cellStyle name="Normale 11" xfId="22" xr:uid="{00000000-0005-0000-0000-000004000000}"/>
    <cellStyle name="Normale 12" xfId="23" xr:uid="{00000000-0005-0000-0000-000005000000}"/>
    <cellStyle name="Normale 13" xfId="24" xr:uid="{00000000-0005-0000-0000-000006000000}"/>
    <cellStyle name="Normale 14" xfId="26" xr:uid="{00000000-0005-0000-0000-000007000000}"/>
    <cellStyle name="Normale 15" xfId="25" xr:uid="{00000000-0005-0000-0000-000008000000}"/>
    <cellStyle name="Normale 16" xfId="28" xr:uid="{5F5DAC23-C30F-4FE1-86A4-089658185ECF}"/>
    <cellStyle name="Normale 17" xfId="31" xr:uid="{2F419043-FD9C-45DB-A7BD-DD4B87ABF3B3}"/>
    <cellStyle name="Normale 17 2" xfId="35" xr:uid="{1EB1F5A2-2B4F-422D-876E-5CD3DBDEE4CA}"/>
    <cellStyle name="Normale 2" xfId="1" xr:uid="{00000000-0005-0000-0000-000009000000}"/>
    <cellStyle name="Normale 3" xfId="2" xr:uid="{00000000-0005-0000-0000-00000A000000}"/>
    <cellStyle name="Normale 4" xfId="4" xr:uid="{00000000-0005-0000-0000-00000B000000}"/>
    <cellStyle name="Normale 4 2" xfId="8" xr:uid="{00000000-0005-0000-0000-00000C000000}"/>
    <cellStyle name="Normale 4 2 2" xfId="34" xr:uid="{74B2D7CC-42E5-4B13-B2A6-1A96DBD74239}"/>
    <cellStyle name="Normale 4 3" xfId="32" xr:uid="{F93D3C17-6056-4851-B2D7-5C3CD623FF82}"/>
    <cellStyle name="Normale 5" xfId="6" xr:uid="{00000000-0005-0000-0000-00000D000000}"/>
    <cellStyle name="Normale 5 2" xfId="40" xr:uid="{DE7814DE-6847-44FD-AF4F-7CA8F2DAF280}"/>
    <cellStyle name="Normale 6" xfId="9" xr:uid="{00000000-0005-0000-0000-00000E000000}"/>
    <cellStyle name="Normale 6 2" xfId="38" xr:uid="{A6004A63-96AE-4111-B32E-865DC602CACB}"/>
    <cellStyle name="Normale 7" xfId="11" xr:uid="{00000000-0005-0000-0000-00000F000000}"/>
    <cellStyle name="Normale 8" xfId="13" xr:uid="{00000000-0005-0000-0000-000010000000}"/>
    <cellStyle name="Normale 8 2" xfId="36" xr:uid="{7E749DFB-D321-4064-B822-597AD1E0C064}"/>
    <cellStyle name="Normale 9" xfId="19" xr:uid="{00000000-0005-0000-0000-000011000000}"/>
    <cellStyle name="Percentuale" xfId="3" builtinId="5"/>
    <cellStyle name="Percentuale 2" xfId="5" xr:uid="{00000000-0005-0000-0000-000013000000}"/>
    <cellStyle name="Percentuale 2 2" xfId="33" xr:uid="{AD142775-4EFB-4145-A3AD-7F00DF49B19F}"/>
    <cellStyle name="Percentuale 2 2 2" xfId="41" xr:uid="{2F65232C-FAA7-4B01-B322-8CE669C8AF06}"/>
    <cellStyle name="Percentuale 3" xfId="7" xr:uid="{00000000-0005-0000-0000-000014000000}"/>
    <cellStyle name="Percentuale 3 2" xfId="42" xr:uid="{2930E4D0-C0C9-455C-BEB3-CBA1C62AD66B}"/>
    <cellStyle name="Percentuale 4" xfId="10" xr:uid="{00000000-0005-0000-0000-000015000000}"/>
    <cellStyle name="Percentuale 4 2" xfId="39" xr:uid="{CDD17BC5-0A6F-440C-97D5-C8729C3E965F}"/>
    <cellStyle name="Percentuale 5" xfId="12" xr:uid="{00000000-0005-0000-0000-000016000000}"/>
    <cellStyle name="Percentuale 6" xfId="14" xr:uid="{00000000-0005-0000-0000-000017000000}"/>
    <cellStyle name="Percentuale 6 2" xfId="37" xr:uid="{E8CABDAE-495F-4F3B-B545-8EFB57896A4A}"/>
    <cellStyle name="Percentuale 7" xfId="16" xr:uid="{00000000-0005-0000-0000-000018000000}"/>
    <cellStyle name="Percentuale 8" xfId="27" xr:uid="{00000000-0005-0000-0000-000019000000}"/>
    <cellStyle name="Percentuale 9" xfId="30" xr:uid="{33AC620B-4797-4084-B021-FBD1C26E7CC2}"/>
    <cellStyle name="Valuta 2" xfId="18" xr:uid="{00000000-0005-0000-0000-00001A000000}"/>
    <cellStyle name="Valuta 3" xfId="20" xr:uid="{00000000-0005-0000-0000-00001B000000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64" formatCode="0.0%"/>
      <fill>
        <patternFill patternType="none">
          <fgColor indexed="9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3" formatCode="#,##0"/>
      <fill>
        <patternFill patternType="none"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64" formatCode="0.0%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3" formatCode="#,##0"/>
      <fill>
        <patternFill patternType="none"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64" formatCode="0.0%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3" formatCode="#,##0"/>
      <fill>
        <patternFill patternType="none"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2" defaultTableStyle="TableStyleMedium2" defaultPivotStyle="Stile tabella pivot 1">
    <tableStyle name="Stile Rapporto biennale" pivot="0" count="0" xr9:uid="{00000000-0011-0000-FFFF-FFFF00000000}"/>
    <tableStyle name="Stile tabella pivot 1" table="0" count="0" xr9:uid="{00000000-0011-0000-FFFF-FFFF01000000}"/>
  </tableStyles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40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'Fig.1.2.1'!$C$22</c:f>
              <c:strCache>
                <c:ptCount val="1"/>
                <c:pt idx="0">
                  <c:v>Immatricolati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'Fig.1.2.1'!$A$23:$A$33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'Fig.1.2.1'!$C$23:$C$33</c:f>
              <c:numCache>
                <c:formatCode>#,##0</c:formatCode>
                <c:ptCount val="11"/>
                <c:pt idx="0">
                  <c:v>279539</c:v>
                </c:pt>
                <c:pt idx="1">
                  <c:v>269450</c:v>
                </c:pt>
                <c:pt idx="2">
                  <c:v>268746</c:v>
                </c:pt>
                <c:pt idx="3">
                  <c:v>269146</c:v>
                </c:pt>
                <c:pt idx="4">
                  <c:v>274536</c:v>
                </c:pt>
                <c:pt idx="5">
                  <c:v>288736</c:v>
                </c:pt>
                <c:pt idx="6">
                  <c:v>291659</c:v>
                </c:pt>
                <c:pt idx="7">
                  <c:v>297612</c:v>
                </c:pt>
                <c:pt idx="8">
                  <c:v>313597</c:v>
                </c:pt>
                <c:pt idx="9">
                  <c:v>336118</c:v>
                </c:pt>
                <c:pt idx="10">
                  <c:v>331502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8F-42E6-AB4C-41473262026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775009888"/>
        <c:axId val="-775008256"/>
      </c:barChart>
      <c:lineChart>
        <c:grouping val="stacked"/>
        <c:varyColors val="0"/>
        <c:ser>
          <c:idx val="0"/>
          <c:order val="0"/>
          <c:tx>
            <c:strRef>
              <c:f>'Fig.1.2.1'!$B$22</c:f>
              <c:strCache>
                <c:ptCount val="1"/>
                <c:pt idx="0">
                  <c:v>Iscritti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_-* #,##0_-;\-* #,##0_-;_-* &quot;-&quot;??_-;_-@_-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'Fig.1.2.1'!$A$23:$A$33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'Fig.1.2.1'!$B$23:$B$33</c:f>
              <c:numCache>
                <c:formatCode>#,##0</c:formatCode>
                <c:ptCount val="11"/>
                <c:pt idx="0">
                  <c:v>1767008</c:v>
                </c:pt>
                <c:pt idx="1">
                  <c:v>1726684</c:v>
                </c:pt>
                <c:pt idx="2">
                  <c:v>1703516</c:v>
                </c:pt>
                <c:pt idx="3">
                  <c:v>1681449</c:v>
                </c:pt>
                <c:pt idx="4">
                  <c:v>1675121</c:v>
                </c:pt>
                <c:pt idx="5">
                  <c:v>1699369</c:v>
                </c:pt>
                <c:pt idx="6">
                  <c:v>1733958</c:v>
                </c:pt>
                <c:pt idx="7">
                  <c:v>1768469</c:v>
                </c:pt>
                <c:pt idx="8">
                  <c:v>1814968</c:v>
                </c:pt>
                <c:pt idx="9">
                  <c:v>1906511</c:v>
                </c:pt>
                <c:pt idx="10">
                  <c:v>1949481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8F-42E6-AB4C-41473262026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775009888"/>
        <c:axId val="-775008256"/>
      </c:lineChart>
      <c:catAx>
        <c:axId val="-77500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75008256"/>
        <c:crosses val="autoZero"/>
        <c:auto val="1"/>
        <c:lblAlgn val="ctr"/>
        <c:lblOffset val="100"/>
        <c:noMultiLvlLbl val="0"/>
      </c:catAx>
      <c:valAx>
        <c:axId val="-775008256"/>
        <c:scaling>
          <c:orientation val="minMax"/>
          <c:max val="2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75009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 i="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Provenienza geografica Immatricolati università telematiche</a:t>
            </a:r>
          </a:p>
          <a:p>
            <a:pPr>
              <a:defRPr sz="1050"/>
            </a:pPr>
            <a:r>
              <a:rPr lang="en-US" sz="1050"/>
              <a:t>(indici a.a. 2011/12 = 100)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'Fig.1.2.7'!$L$64</c:f>
              <c:strCache>
                <c:ptCount val="1"/>
                <c:pt idx="0">
                  <c:v>Nord-Ovest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0"/>
              <c:layout>
                <c:manualLayout>
                  <c:x val="0"/>
                  <c:y val="-1.3543250156093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8C-4EA5-9AD7-5DCADF8A3B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'Fig.1.2.7'!$L$65:$L$75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82.637954239569311</c:v>
                </c:pt>
                <c:pt idx="2">
                  <c:v>100.13458950201883</c:v>
                </c:pt>
                <c:pt idx="3">
                  <c:v>126.78331090174966</c:v>
                </c:pt>
                <c:pt idx="4">
                  <c:v>144.2799461641992</c:v>
                </c:pt>
                <c:pt idx="5">
                  <c:v>194.75100942126514</c:v>
                </c:pt>
                <c:pt idx="6">
                  <c:v>244.81830417227454</c:v>
                </c:pt>
                <c:pt idx="7">
                  <c:v>330.55181695827724</c:v>
                </c:pt>
                <c:pt idx="8">
                  <c:v>458.14266487213996</c:v>
                </c:pt>
                <c:pt idx="9">
                  <c:v>732.83983849259755</c:v>
                </c:pt>
                <c:pt idx="10">
                  <c:v>788.69448183041732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8C-4EA5-9AD7-5DCADF8A3BD9}"/>
            </c:ext>
          </c:extLst>
        </c:ser>
        <c:ser>
          <c:idx val="1"/>
          <c:order val="1"/>
          <c:tx>
            <c:strRef>
              <c:f>'Fig.1.2.7'!$M$64</c:f>
              <c:strCache>
                <c:ptCount val="1"/>
                <c:pt idx="0">
                  <c:v>Nord-Est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0"/>
              <c:layout>
                <c:manualLayout>
                  <c:x val="-6.6252771261764033E-3"/>
                  <c:y val="2.31713005872778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8C-4EA5-9AD7-5DCADF8A3B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'Fig.1.2.7'!$M$65:$M$75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77.130044843049333</c:v>
                </c:pt>
                <c:pt idx="2">
                  <c:v>91.928251121076229</c:v>
                </c:pt>
                <c:pt idx="3">
                  <c:v>122.19730941704037</c:v>
                </c:pt>
                <c:pt idx="4">
                  <c:v>138.11659192825113</c:v>
                </c:pt>
                <c:pt idx="5">
                  <c:v>200.8968609865471</c:v>
                </c:pt>
                <c:pt idx="6">
                  <c:v>250.67264573991031</c:v>
                </c:pt>
                <c:pt idx="7">
                  <c:v>317.93721973094171</c:v>
                </c:pt>
                <c:pt idx="8">
                  <c:v>440.35874439461884</c:v>
                </c:pt>
                <c:pt idx="9">
                  <c:v>756.50224215246635</c:v>
                </c:pt>
                <c:pt idx="10">
                  <c:v>733.85650224215249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78C-4EA5-9AD7-5DCADF8A3BD9}"/>
            </c:ext>
          </c:extLst>
        </c:ser>
        <c:ser>
          <c:idx val="2"/>
          <c:order val="2"/>
          <c:tx>
            <c:strRef>
              <c:f>'Fig.1.2.7'!$N$64</c:f>
              <c:strCache>
                <c:ptCount val="1"/>
                <c:pt idx="0">
                  <c:v>Centro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78C-4EA5-9AD7-5DCADF8A3BD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8C-4EA5-9AD7-5DCADF8A3BD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78C-4EA5-9AD7-5DCADF8A3BD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78C-4EA5-9AD7-5DCADF8A3BD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78C-4EA5-9AD7-5DCADF8A3BD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8C-4EA5-9AD7-5DCADF8A3BD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78C-4EA5-9AD7-5DCADF8A3BD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78C-4EA5-9AD7-5DCADF8A3BD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78C-4EA5-9AD7-5DCADF8A3BD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78C-4EA5-9AD7-5DCADF8A3BD9}"/>
                </c:ext>
              </c:extLst>
            </c:dLbl>
            <c:dLbl>
              <c:idx val="10"/>
              <c:layout>
                <c:manualLayout>
                  <c:x val="-3.3214905062909153E-2"/>
                  <c:y val="-2.11666705864205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78C-4EA5-9AD7-5DCADF8A3B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'Fig.1.2.7'!$N$65:$N$75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58.215297450424927</c:v>
                </c:pt>
                <c:pt idx="2">
                  <c:v>79.178470254957517</c:v>
                </c:pt>
                <c:pt idx="3">
                  <c:v>87.181303116147319</c:v>
                </c:pt>
                <c:pt idx="4">
                  <c:v>101.06232294617563</c:v>
                </c:pt>
                <c:pt idx="5">
                  <c:v>135.33994334277622</c:v>
                </c:pt>
                <c:pt idx="6">
                  <c:v>142.28045325779038</c:v>
                </c:pt>
                <c:pt idx="7">
                  <c:v>177.90368271954677</c:v>
                </c:pt>
                <c:pt idx="8">
                  <c:v>223.93767705382436</c:v>
                </c:pt>
                <c:pt idx="9">
                  <c:v>317.63456090651556</c:v>
                </c:pt>
                <c:pt idx="10">
                  <c:v>335.26912181303118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478C-4EA5-9AD7-5DCADF8A3BD9}"/>
            </c:ext>
          </c:extLst>
        </c:ser>
        <c:ser>
          <c:idx val="3"/>
          <c:order val="3"/>
          <c:tx>
            <c:strRef>
              <c:f>'Fig.1.2.7'!$O$64</c:f>
              <c:strCache>
                <c:ptCount val="1"/>
                <c:pt idx="0">
                  <c:v>Sud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0"/>
              <c:layout>
                <c:manualLayout>
                  <c:x val="-1.8368055555555556E-4"/>
                  <c:y val="-9.63156565656565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78C-4EA5-9AD7-5DCADF8A3B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'Fig.1.2.7'!$O$65:$O$75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90.109890109890117</c:v>
                </c:pt>
                <c:pt idx="2">
                  <c:v>132.33908948194662</c:v>
                </c:pt>
                <c:pt idx="3">
                  <c:v>127.00156985871271</c:v>
                </c:pt>
                <c:pt idx="4">
                  <c:v>149.29356357927784</c:v>
                </c:pt>
                <c:pt idx="5">
                  <c:v>216.71899529042386</c:v>
                </c:pt>
                <c:pt idx="6">
                  <c:v>230.29827315541601</c:v>
                </c:pt>
                <c:pt idx="7">
                  <c:v>331.39717425431712</c:v>
                </c:pt>
                <c:pt idx="8">
                  <c:v>386.89167974882264</c:v>
                </c:pt>
                <c:pt idx="9">
                  <c:v>522.37048665620091</c:v>
                </c:pt>
                <c:pt idx="10">
                  <c:v>554.23861852433276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478C-4EA5-9AD7-5DCADF8A3BD9}"/>
            </c:ext>
          </c:extLst>
        </c:ser>
        <c:ser>
          <c:idx val="4"/>
          <c:order val="4"/>
          <c:tx>
            <c:strRef>
              <c:f>'Fig.1.2.7'!$P$64</c:f>
              <c:strCache>
                <c:ptCount val="1"/>
                <c:pt idx="0">
                  <c:v>Isole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0"/>
              <c:layout>
                <c:manualLayout>
                  <c:x val="-1.197547207010739E-2"/>
                  <c:y val="-2.85505608426964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78C-4EA5-9AD7-5DCADF8A3B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'Fig.1.2.7'!$P$65:$P$75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88.73015873015872</c:v>
                </c:pt>
                <c:pt idx="2">
                  <c:v>127.14285714285714</c:v>
                </c:pt>
                <c:pt idx="3">
                  <c:v>139.20634920634919</c:v>
                </c:pt>
                <c:pt idx="4">
                  <c:v>172.22222222222223</c:v>
                </c:pt>
                <c:pt idx="5">
                  <c:v>252.85714285714283</c:v>
                </c:pt>
                <c:pt idx="6">
                  <c:v>246.50793650793651</c:v>
                </c:pt>
                <c:pt idx="7">
                  <c:v>388.41269841269843</c:v>
                </c:pt>
                <c:pt idx="8">
                  <c:v>408.2539682539682</c:v>
                </c:pt>
                <c:pt idx="9">
                  <c:v>561.90476190476181</c:v>
                </c:pt>
                <c:pt idx="10">
                  <c:v>575.39682539682542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478C-4EA5-9AD7-5DCADF8A3BD9}"/>
            </c:ext>
          </c:extLst>
        </c:ser>
        <c:ser>
          <c:idx val="6"/>
          <c:order val="7"/>
          <c:tx>
            <c:strRef>
              <c:f>'Fig.1.2.7'!$S$64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10"/>
              <c:layout>
                <c:manualLayout>
                  <c:x val="-3.0623263888888887E-3"/>
                  <c:y val="2.70866161616161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78C-4EA5-9AD7-5DCADF8A3B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'Fig.1.2.7'!$S$65:$S$75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77.458033573141478</c:v>
                </c:pt>
                <c:pt idx="2">
                  <c:v>105.45018530630041</c:v>
                </c:pt>
                <c:pt idx="3">
                  <c:v>115.23871811641595</c:v>
                </c:pt>
                <c:pt idx="4">
                  <c:v>134.18356224111619</c:v>
                </c:pt>
                <c:pt idx="5">
                  <c:v>189.03422716372356</c:v>
                </c:pt>
                <c:pt idx="6">
                  <c:v>207.25964682799213</c:v>
                </c:pt>
                <c:pt idx="7">
                  <c:v>288.92522345759755</c:v>
                </c:pt>
                <c:pt idx="8">
                  <c:v>356.72552866797469</c:v>
                </c:pt>
                <c:pt idx="9">
                  <c:v>519.31545672552875</c:v>
                </c:pt>
                <c:pt idx="10">
                  <c:v>543.9502943100066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478C-4EA5-9AD7-5DCADF8A3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85774688"/>
        <c:axId val="-484968128"/>
        <c:extLst>
          <c:ext xmlns:c15="http://schemas.microsoft.com/office/drawing/2012/chart" uri="{02D57815-91ED-43cb-92C2-25804820EDAC}">
            <c15:filteredLineSeries>
              <c15:ser>
                <c:idx val="7"/>
                <c:order val="5"/>
                <c:tx>
                  <c:strRef>
                    <c:extLst>
                      <c:ext uri="{02D57815-91ED-43cb-92C2-25804820EDAC}">
                        <c15:formulaRef>
                          <c15:sqref>'Fig.1.2.7'!$Q$64</c15:sqref>
                        </c15:formulaRef>
                      </c:ext>
                    </c:extLst>
                    <c:strCache>
                      <c:ptCount val="1"/>
                      <c:pt idx="0">
                        <c:v>Estero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dLbls>
                  <c:dLbl>
                    <c:idx val="10"/>
                    <c:layout>
                      <c:manualLayout>
                        <c:x val="-2.1284151240001988E-2"/>
                        <c:y val="4.0629750468281871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16-478C-4EA5-9AD7-5DCADF8A3BD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anchor="ctr" anchorCtr="1"/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'Fig.1.2.7'!$K$51:$K$61</c15:sqref>
                        </c15:formulaRef>
                      </c:ext>
                    </c:extLst>
                    <c:strCache>
                      <c:ptCount val="11"/>
                      <c:pt idx="0">
                        <c:v>2011/12</c:v>
                      </c:pt>
                      <c:pt idx="1">
                        <c:v>2012/13</c:v>
                      </c:pt>
                      <c:pt idx="2">
                        <c:v>2013/14</c:v>
                      </c:pt>
                      <c:pt idx="3">
                        <c:v>2014/15</c:v>
                      </c:pt>
                      <c:pt idx="4">
                        <c:v>2015/16</c:v>
                      </c:pt>
                      <c:pt idx="5">
                        <c:v>2016/17</c:v>
                      </c:pt>
                      <c:pt idx="6">
                        <c:v>2017/18</c:v>
                      </c:pt>
                      <c:pt idx="7">
                        <c:v>2018/19</c:v>
                      </c:pt>
                      <c:pt idx="8">
                        <c:v>2019/20</c:v>
                      </c:pt>
                      <c:pt idx="9">
                        <c:v>2020/21</c:v>
                      </c:pt>
                      <c:pt idx="10">
                        <c:v>2021/22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'Fig.1.2.7'!$Q$65:$Q$75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11"/>
                      <c:pt idx="0">
                        <c:v>100</c:v>
                      </c:pt>
                      <c:pt idx="1">
                        <c:v>77.142857142857153</c:v>
                      </c:pt>
                      <c:pt idx="2">
                        <c:v>92.857142857142861</c:v>
                      </c:pt>
                      <c:pt idx="3">
                        <c:v>104.28571428571429</c:v>
                      </c:pt>
                      <c:pt idx="4">
                        <c:v>75.714285714285708</c:v>
                      </c:pt>
                      <c:pt idx="5">
                        <c:v>87.142857142857139</c:v>
                      </c:pt>
                      <c:pt idx="6">
                        <c:v>105.71428571428572</c:v>
                      </c:pt>
                      <c:pt idx="7">
                        <c:v>280</c:v>
                      </c:pt>
                      <c:pt idx="8">
                        <c:v>472.85714285714289</c:v>
                      </c:pt>
                      <c:pt idx="9">
                        <c:v>452.85714285714283</c:v>
                      </c:pt>
                      <c:pt idx="10">
                        <c:v>565.71428571428578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7-478C-4EA5-9AD7-5DCADF8A3BD9}"/>
                  </c:ext>
                </c:extLst>
              </c15:ser>
            </c15:filteredLineSeries>
            <c15:filteredLine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'Fig.1.2.7'!$R$64</c15:sqref>
                        </c15:formulaRef>
                      </c:ext>
                    </c:extLst>
                    <c:strCache>
                      <c:ptCount val="1"/>
                      <c:pt idx="0">
                        <c:v>Nd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'Fig.1.2.7'!$K$51:$K$61</c15:sqref>
                        </c15:formulaRef>
                      </c:ext>
                    </c:extLst>
                    <c:strCache>
                      <c:ptCount val="11"/>
                      <c:pt idx="0">
                        <c:v>2011/12</c:v>
                      </c:pt>
                      <c:pt idx="1">
                        <c:v>2012/13</c:v>
                      </c:pt>
                      <c:pt idx="2">
                        <c:v>2013/14</c:v>
                      </c:pt>
                      <c:pt idx="3">
                        <c:v>2014/15</c:v>
                      </c:pt>
                      <c:pt idx="4">
                        <c:v>2015/16</c:v>
                      </c:pt>
                      <c:pt idx="5">
                        <c:v>2016/17</c:v>
                      </c:pt>
                      <c:pt idx="6">
                        <c:v>2017/18</c:v>
                      </c:pt>
                      <c:pt idx="7">
                        <c:v>2018/19</c:v>
                      </c:pt>
                      <c:pt idx="8">
                        <c:v>2019/20</c:v>
                      </c:pt>
                      <c:pt idx="9">
                        <c:v>2020/21</c:v>
                      </c:pt>
                      <c:pt idx="10">
                        <c:v>2021/22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'Fig.1.2.7'!$R$65:$R$75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1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108.33333333333333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16.666666666666664</c:v>
                      </c:pt>
                      <c:pt idx="6">
                        <c:v>0</c:v>
                      </c:pt>
                      <c:pt idx="7">
                        <c:v>16.666666666666664</c:v>
                      </c:pt>
                      <c:pt idx="8">
                        <c:v>8.3333333333333321</c:v>
                      </c:pt>
                      <c:pt idx="9">
                        <c:v>41.666666666666671</c:v>
                      </c:pt>
                      <c:pt idx="10">
                        <c:v>16.666666666666664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478C-4EA5-9AD7-5DCADF8A3BD9}"/>
                  </c:ext>
                </c:extLst>
              </c15:ser>
            </c15:filteredLineSeries>
          </c:ext>
        </c:extLst>
      </c:lineChart>
      <c:catAx>
        <c:axId val="-98577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4968128"/>
        <c:crosses val="autoZero"/>
        <c:auto val="1"/>
        <c:lblAlgn val="ctr"/>
        <c:lblOffset val="100"/>
        <c:noMultiLvlLbl val="0"/>
      </c:catAx>
      <c:valAx>
        <c:axId val="-484968128"/>
        <c:scaling>
          <c:orientation val="minMax"/>
          <c:max val="80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85774688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'Fig.1.2.8'!$B$21</c:f>
              <c:strCache>
                <c:ptCount val="1"/>
                <c:pt idx="0">
                  <c:v>ingressi/uscite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2F0-4C0B-85DD-C8D3365B55CD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2F0-4C0B-85DD-C8D3365B55CD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2F0-4C0B-85DD-C8D3365B55CD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2F0-4C0B-85DD-C8D3365B55CD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2F0-4C0B-85DD-C8D3365B55CD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2F0-4C0B-85DD-C8D3365B55CD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2F0-4C0B-85DD-C8D3365B55CD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'Fig.1.2.8'!$A$22:$A$41</c:f>
              <c:strCache>
                <c:ptCount val="20"/>
                <c:pt idx="0">
                  <c:v>Sardegna</c:v>
                </c:pt>
                <c:pt idx="1">
                  <c:v>Calabria</c:v>
                </c:pt>
                <c:pt idx="2">
                  <c:v>Basilicata</c:v>
                </c:pt>
                <c:pt idx="3">
                  <c:v>Puglia</c:v>
                </c:pt>
                <c:pt idx="4">
                  <c:v>Sicilia</c:v>
                </c:pt>
                <c:pt idx="5">
                  <c:v>Valle d’Aosta</c:v>
                </c:pt>
                <c:pt idx="6">
                  <c:v>Campania</c:v>
                </c:pt>
                <c:pt idx="7">
                  <c:v>Liguria</c:v>
                </c:pt>
                <c:pt idx="8">
                  <c:v>Molise</c:v>
                </c:pt>
                <c:pt idx="9">
                  <c:v>Veneto</c:v>
                </c:pt>
                <c:pt idx="10">
                  <c:v>Abruzzo</c:v>
                </c:pt>
                <c:pt idx="11">
                  <c:v>FVG</c:v>
                </c:pt>
                <c:pt idx="12">
                  <c:v>Marche</c:v>
                </c:pt>
                <c:pt idx="13">
                  <c:v>Trentino-Alto Adige</c:v>
                </c:pt>
                <c:pt idx="14">
                  <c:v>Piemonte</c:v>
                </c:pt>
                <c:pt idx="15">
                  <c:v>Toscana</c:v>
                </c:pt>
                <c:pt idx="16">
                  <c:v>Umbria</c:v>
                </c:pt>
                <c:pt idx="17">
                  <c:v>Lombardia</c:v>
                </c:pt>
                <c:pt idx="18">
                  <c:v>Lazio</c:v>
                </c:pt>
                <c:pt idx="19">
                  <c:v>Emilia-Romagna</c:v>
                </c:pt>
              </c:strCache>
            </c:strRef>
          </c:cat>
          <c:val>
            <c:numRef>
              <c:f>'Fig.1.2.8'!$B$22:$B$41</c:f>
              <c:numCache>
                <c:formatCode>_-* #,##0.0_-;\-* #,##0.0_-;_-* "-"??_-;_-@_-</c:formatCode>
                <c:ptCount val="20"/>
                <c:pt idx="0">
                  <c:v>8.7786259541984699E-2</c:v>
                </c:pt>
                <c:pt idx="1">
                  <c:v>9.7730307076101475E-2</c:v>
                </c:pt>
                <c:pt idx="2">
                  <c:v>9.9275671069450358E-2</c:v>
                </c:pt>
                <c:pt idx="3">
                  <c:v>0.13702258154446612</c:v>
                </c:pt>
                <c:pt idx="4">
                  <c:v>0.24022057556436327</c:v>
                </c:pt>
                <c:pt idx="5">
                  <c:v>0.24349881796690306</c:v>
                </c:pt>
                <c:pt idx="6">
                  <c:v>0.35023944275141489</c:v>
                </c:pt>
                <c:pt idx="7">
                  <c:v>0.56944444444444442</c:v>
                </c:pt>
                <c:pt idx="8">
                  <c:v>0.61116458132820017</c:v>
                </c:pt>
                <c:pt idx="9">
                  <c:v>0.84732939930397944</c:v>
                </c:pt>
                <c:pt idx="10">
                  <c:v>0.8610463178940353</c:v>
                </c:pt>
                <c:pt idx="11">
                  <c:v>0.86580572711959569</c:v>
                </c:pt>
                <c:pt idx="12">
                  <c:v>0.92891816920943138</c:v>
                </c:pt>
                <c:pt idx="13">
                  <c:v>1.0529411764705883</c:v>
                </c:pt>
                <c:pt idx="14">
                  <c:v>1.6542137271937445</c:v>
                </c:pt>
                <c:pt idx="15">
                  <c:v>1.7451636904761905</c:v>
                </c:pt>
                <c:pt idx="16">
                  <c:v>2.0737155621742369</c:v>
                </c:pt>
                <c:pt idx="17">
                  <c:v>2.2186989212160837</c:v>
                </c:pt>
                <c:pt idx="18">
                  <c:v>3.1385463984425699</c:v>
                </c:pt>
                <c:pt idx="19">
                  <c:v>4.3342981186685963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2F0-4C0B-85DD-C8D3365B5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6"/>
        <c:overlap val="40"/>
        <c:axId val="1611148447"/>
        <c:axId val="1611147007"/>
      </c:barChart>
      <c:catAx>
        <c:axId val="1611148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1147007"/>
        <c:crossesAt val="1"/>
        <c:auto val="1"/>
        <c:lblAlgn val="ctr"/>
        <c:lblOffset val="100"/>
        <c:tickLblSkip val="1"/>
        <c:noMultiLvlLbl val="0"/>
      </c:catAx>
      <c:valAx>
        <c:axId val="1611147007"/>
        <c:scaling>
          <c:orientation val="minMax"/>
        </c:scaling>
        <c:delete val="0"/>
        <c:axPos val="b"/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1148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'Fig.1.2.9'!$B$24</c:f>
              <c:strCache>
                <c:ptCount val="1"/>
                <c:pt idx="0">
                  <c:v>% immatricolati regionali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'Fig.1.2.9'!$A$25:$A$44</c:f>
              <c:strCache>
                <c:ptCount val="20"/>
                <c:pt idx="0">
                  <c:v>Trentino-Alto Adige</c:v>
                </c:pt>
                <c:pt idx="1">
                  <c:v>Molise</c:v>
                </c:pt>
                <c:pt idx="2">
                  <c:v>Umbria</c:v>
                </c:pt>
                <c:pt idx="3">
                  <c:v>Emilia-Romagna</c:v>
                </c:pt>
                <c:pt idx="4">
                  <c:v>Valle d’Aosta</c:v>
                </c:pt>
                <c:pt idx="5">
                  <c:v>Abruzzo</c:v>
                </c:pt>
                <c:pt idx="6">
                  <c:v>Marche</c:v>
                </c:pt>
                <c:pt idx="7">
                  <c:v>FVG</c:v>
                </c:pt>
                <c:pt idx="8">
                  <c:v>Piemonte</c:v>
                </c:pt>
                <c:pt idx="9">
                  <c:v>Lombardia</c:v>
                </c:pt>
                <c:pt idx="10">
                  <c:v>Veneto</c:v>
                </c:pt>
                <c:pt idx="11">
                  <c:v>Lazio</c:v>
                </c:pt>
                <c:pt idx="12">
                  <c:v>Toscana</c:v>
                </c:pt>
                <c:pt idx="13">
                  <c:v>Basilicata</c:v>
                </c:pt>
                <c:pt idx="14">
                  <c:v>Liguria</c:v>
                </c:pt>
                <c:pt idx="15">
                  <c:v>Sicilia</c:v>
                </c:pt>
                <c:pt idx="16">
                  <c:v>Puglia</c:v>
                </c:pt>
                <c:pt idx="17">
                  <c:v>Campania</c:v>
                </c:pt>
                <c:pt idx="18">
                  <c:v>Calabria</c:v>
                </c:pt>
                <c:pt idx="19">
                  <c:v>Sardegna</c:v>
                </c:pt>
              </c:strCache>
            </c:strRef>
          </c:cat>
          <c:val>
            <c:numRef>
              <c:f>'Fig.1.2.9'!$B$25:$B$44</c:f>
              <c:numCache>
                <c:formatCode>0.0%</c:formatCode>
                <c:ptCount val="20"/>
                <c:pt idx="0">
                  <c:v>0.40318030264170301</c:v>
                </c:pt>
                <c:pt idx="1">
                  <c:v>0.48373983739837401</c:v>
                </c:pt>
                <c:pt idx="2">
                  <c:v>0.54508330610911471</c:v>
                </c:pt>
                <c:pt idx="3">
                  <c:v>0.54619836964756507</c:v>
                </c:pt>
                <c:pt idx="4">
                  <c:v>0.54824561403508776</c:v>
                </c:pt>
                <c:pt idx="5">
                  <c:v>0.61183716388763709</c:v>
                </c:pt>
                <c:pt idx="6">
                  <c:v>0.66962634110247876</c:v>
                </c:pt>
                <c:pt idx="7">
                  <c:v>0.71953437613677707</c:v>
                </c:pt>
                <c:pt idx="8">
                  <c:v>0.73395435491383321</c:v>
                </c:pt>
                <c:pt idx="9">
                  <c:v>0.74407511453835862</c:v>
                </c:pt>
                <c:pt idx="10">
                  <c:v>0.74669802786321693</c:v>
                </c:pt>
                <c:pt idx="11">
                  <c:v>0.75166872047648392</c:v>
                </c:pt>
                <c:pt idx="12">
                  <c:v>0.76237272681221824</c:v>
                </c:pt>
                <c:pt idx="13">
                  <c:v>0.76723276723276723</c:v>
                </c:pt>
                <c:pt idx="14">
                  <c:v>0.80694918006169836</c:v>
                </c:pt>
                <c:pt idx="15">
                  <c:v>0.93323435030413338</c:v>
                </c:pt>
                <c:pt idx="16">
                  <c:v>0.9388529484946504</c:v>
                </c:pt>
                <c:pt idx="17">
                  <c:v>0.94546132465595556</c:v>
                </c:pt>
                <c:pt idx="18">
                  <c:v>0.94644424934152771</c:v>
                </c:pt>
                <c:pt idx="19">
                  <c:v>0.98098544973544977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F-40A1-A6DB-E3845BE29D58}"/>
            </c:ext>
          </c:extLst>
        </c:ser>
        <c:ser>
          <c:idx val="1"/>
          <c:order val="1"/>
          <c:tx>
            <c:strRef>
              <c:f>'Fig.1.2.9'!$C$24</c:f>
              <c:strCache>
                <c:ptCount val="1"/>
                <c:pt idx="0">
                  <c:v>% immatricolati provenienti da altre regioni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'Fig.1.2.9'!$A$25:$A$44</c:f>
              <c:strCache>
                <c:ptCount val="20"/>
                <c:pt idx="0">
                  <c:v>Trentino-Alto Adige</c:v>
                </c:pt>
                <c:pt idx="1">
                  <c:v>Molise</c:v>
                </c:pt>
                <c:pt idx="2">
                  <c:v>Umbria</c:v>
                </c:pt>
                <c:pt idx="3">
                  <c:v>Emilia-Romagna</c:v>
                </c:pt>
                <c:pt idx="4">
                  <c:v>Valle d’Aosta</c:v>
                </c:pt>
                <c:pt idx="5">
                  <c:v>Abruzzo</c:v>
                </c:pt>
                <c:pt idx="6">
                  <c:v>Marche</c:v>
                </c:pt>
                <c:pt idx="7">
                  <c:v>FVG</c:v>
                </c:pt>
                <c:pt idx="8">
                  <c:v>Piemonte</c:v>
                </c:pt>
                <c:pt idx="9">
                  <c:v>Lombardia</c:v>
                </c:pt>
                <c:pt idx="10">
                  <c:v>Veneto</c:v>
                </c:pt>
                <c:pt idx="11">
                  <c:v>Lazio</c:v>
                </c:pt>
                <c:pt idx="12">
                  <c:v>Toscana</c:v>
                </c:pt>
                <c:pt idx="13">
                  <c:v>Basilicata</c:v>
                </c:pt>
                <c:pt idx="14">
                  <c:v>Liguria</c:v>
                </c:pt>
                <c:pt idx="15">
                  <c:v>Sicilia</c:v>
                </c:pt>
                <c:pt idx="16">
                  <c:v>Puglia</c:v>
                </c:pt>
                <c:pt idx="17">
                  <c:v>Campania</c:v>
                </c:pt>
                <c:pt idx="18">
                  <c:v>Calabria</c:v>
                </c:pt>
                <c:pt idx="19">
                  <c:v>Sardegna</c:v>
                </c:pt>
              </c:strCache>
            </c:strRef>
          </c:cat>
          <c:val>
            <c:numRef>
              <c:f>'Fig.1.2.9'!$C$25:$C$44</c:f>
              <c:numCache>
                <c:formatCode>0.0%</c:formatCode>
                <c:ptCount val="20"/>
                <c:pt idx="0">
                  <c:v>0.59681969735829699</c:v>
                </c:pt>
                <c:pt idx="1">
                  <c:v>0.51626016260162599</c:v>
                </c:pt>
                <c:pt idx="2">
                  <c:v>0.45491669389088535</c:v>
                </c:pt>
                <c:pt idx="3">
                  <c:v>0.45380163035243493</c:v>
                </c:pt>
                <c:pt idx="4">
                  <c:v>0.4517543859649123</c:v>
                </c:pt>
                <c:pt idx="5">
                  <c:v>0.38816283611236291</c:v>
                </c:pt>
                <c:pt idx="6">
                  <c:v>0.33037365889752129</c:v>
                </c:pt>
                <c:pt idx="7">
                  <c:v>0.28046562386322299</c:v>
                </c:pt>
                <c:pt idx="8">
                  <c:v>0.26604564508616674</c:v>
                </c:pt>
                <c:pt idx="9">
                  <c:v>0.25592488546164144</c:v>
                </c:pt>
                <c:pt idx="10">
                  <c:v>0.25330197213678307</c:v>
                </c:pt>
                <c:pt idx="11">
                  <c:v>0.24833127952351614</c:v>
                </c:pt>
                <c:pt idx="12">
                  <c:v>0.23762727318778176</c:v>
                </c:pt>
                <c:pt idx="13">
                  <c:v>0.23276723276723277</c:v>
                </c:pt>
                <c:pt idx="14">
                  <c:v>0.19305081993830167</c:v>
                </c:pt>
                <c:pt idx="15">
                  <c:v>6.6765649695866666E-2</c:v>
                </c:pt>
                <c:pt idx="16">
                  <c:v>6.1147051505349589E-2</c:v>
                </c:pt>
                <c:pt idx="17">
                  <c:v>5.4538675344044468E-2</c:v>
                </c:pt>
                <c:pt idx="18">
                  <c:v>5.3555750658472345E-2</c:v>
                </c:pt>
                <c:pt idx="19">
                  <c:v>1.9014550264550265E-2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CF-40A1-A6DB-E3845BE29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overlap val="100"/>
        <c:axId val="654121184"/>
        <c:axId val="654118784"/>
      </c:barChart>
      <c:catAx>
        <c:axId val="654121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54118784"/>
        <c:crosses val="autoZero"/>
        <c:auto val="1"/>
        <c:lblAlgn val="ctr"/>
        <c:lblOffset val="100"/>
        <c:noMultiLvlLbl val="0"/>
      </c:catAx>
      <c:valAx>
        <c:axId val="65411878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5412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AREA GEOGRAFICA DI RESIDENZA DEGLI IMMATRICOLATI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'Fig.1.2.10'!$B$28</c:f>
              <c:strCache>
                <c:ptCount val="1"/>
                <c:pt idx="0">
                  <c:v>Nord-Ovest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8138138138138135E-2"/>
                  <c:y val="-2.9398148148148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E8B-463A-851F-4415476E7F5B}"/>
                </c:ext>
              </c:extLst>
            </c:dLbl>
            <c:dLbl>
              <c:idx val="10"/>
              <c:layout>
                <c:manualLayout>
                  <c:x val="-1.177473904350488E-2"/>
                  <c:y val="-1.68151564140553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8B-463A-851F-4415476E7F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'Fig.1.2.10'!$A$29:$A$39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'Fig.1.2.10'!$B$29:$B$39</c:f>
              <c:numCache>
                <c:formatCode>#,##0</c:formatCode>
                <c:ptCount val="11"/>
                <c:pt idx="0">
                  <c:v>63104</c:v>
                </c:pt>
                <c:pt idx="1">
                  <c:v>61759</c:v>
                </c:pt>
                <c:pt idx="2">
                  <c:v>62240</c:v>
                </c:pt>
                <c:pt idx="3">
                  <c:v>62970</c:v>
                </c:pt>
                <c:pt idx="4">
                  <c:v>64714</c:v>
                </c:pt>
                <c:pt idx="5">
                  <c:v>67179</c:v>
                </c:pt>
                <c:pt idx="6">
                  <c:v>69039</c:v>
                </c:pt>
                <c:pt idx="7">
                  <c:v>69460</c:v>
                </c:pt>
                <c:pt idx="8">
                  <c:v>73748</c:v>
                </c:pt>
                <c:pt idx="9">
                  <c:v>75512</c:v>
                </c:pt>
                <c:pt idx="10">
                  <c:v>72400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8B-463A-851F-4415476E7F5B}"/>
            </c:ext>
          </c:extLst>
        </c:ser>
        <c:ser>
          <c:idx val="1"/>
          <c:order val="1"/>
          <c:tx>
            <c:strRef>
              <c:f>'Fig.1.2.10'!$C$28</c:f>
              <c:strCache>
                <c:ptCount val="1"/>
                <c:pt idx="0">
                  <c:v>Nord-Est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4324324324324328E-2"/>
                  <c:y val="-2.64583333333333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8B-463A-851F-4415476E7F5B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E8B-463A-851F-4415476E7F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'Fig.1.2.10'!$A$29:$A$39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'Fig.1.2.10'!$C$29:$C$39</c:f>
              <c:numCache>
                <c:formatCode>#,##0</c:formatCode>
                <c:ptCount val="11"/>
                <c:pt idx="0">
                  <c:v>45945</c:v>
                </c:pt>
                <c:pt idx="1">
                  <c:v>44943</c:v>
                </c:pt>
                <c:pt idx="2">
                  <c:v>45065</c:v>
                </c:pt>
                <c:pt idx="3">
                  <c:v>45140</c:v>
                </c:pt>
                <c:pt idx="4">
                  <c:v>47105</c:v>
                </c:pt>
                <c:pt idx="5">
                  <c:v>48526</c:v>
                </c:pt>
                <c:pt idx="6">
                  <c:v>50115</c:v>
                </c:pt>
                <c:pt idx="7">
                  <c:v>50311</c:v>
                </c:pt>
                <c:pt idx="8">
                  <c:v>52642</c:v>
                </c:pt>
                <c:pt idx="9">
                  <c:v>55164</c:v>
                </c:pt>
                <c:pt idx="10">
                  <c:v>54115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E8B-463A-851F-4415476E7F5B}"/>
            </c:ext>
          </c:extLst>
        </c:ser>
        <c:ser>
          <c:idx val="2"/>
          <c:order val="2"/>
          <c:tx>
            <c:strRef>
              <c:f>'Fig.1.2.10'!$D$28</c:f>
              <c:strCache>
                <c:ptCount val="1"/>
                <c:pt idx="0">
                  <c:v>Centro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E8B-463A-851F-4415476E7F5B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8B-463A-851F-4415476E7F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'Fig.1.2.10'!$A$29:$A$39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'Fig.1.2.10'!$D$29:$D$39</c:f>
              <c:numCache>
                <c:formatCode>#,##0</c:formatCode>
                <c:ptCount val="11"/>
                <c:pt idx="0">
                  <c:v>55701</c:v>
                </c:pt>
                <c:pt idx="1">
                  <c:v>53762</c:v>
                </c:pt>
                <c:pt idx="2">
                  <c:v>53166</c:v>
                </c:pt>
                <c:pt idx="3">
                  <c:v>54064</c:v>
                </c:pt>
                <c:pt idx="4">
                  <c:v>54572</c:v>
                </c:pt>
                <c:pt idx="5">
                  <c:v>57657</c:v>
                </c:pt>
                <c:pt idx="6">
                  <c:v>57562</c:v>
                </c:pt>
                <c:pt idx="7">
                  <c:v>57848</c:v>
                </c:pt>
                <c:pt idx="8">
                  <c:v>59640</c:v>
                </c:pt>
                <c:pt idx="9">
                  <c:v>64772</c:v>
                </c:pt>
                <c:pt idx="10">
                  <c:v>63093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E8B-463A-851F-4415476E7F5B}"/>
            </c:ext>
          </c:extLst>
        </c:ser>
        <c:ser>
          <c:idx val="3"/>
          <c:order val="3"/>
          <c:tx>
            <c:strRef>
              <c:f>'Fig.1.2.10'!$E$28</c:f>
              <c:strCache>
                <c:ptCount val="1"/>
                <c:pt idx="0">
                  <c:v>Sud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6696696696696696E-2"/>
                  <c:y val="-2.3518518518518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8B-463A-851F-4415476E7F5B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E8B-463A-851F-4415476E7F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'Fig.1.2.10'!$A$29:$A$39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'Fig.1.2.10'!$E$29:$E$39</c:f>
              <c:numCache>
                <c:formatCode>#,##0</c:formatCode>
                <c:ptCount val="11"/>
                <c:pt idx="0">
                  <c:v>77269</c:v>
                </c:pt>
                <c:pt idx="1">
                  <c:v>73319</c:v>
                </c:pt>
                <c:pt idx="2">
                  <c:v>71698</c:v>
                </c:pt>
                <c:pt idx="3">
                  <c:v>70417</c:v>
                </c:pt>
                <c:pt idx="4">
                  <c:v>69999</c:v>
                </c:pt>
                <c:pt idx="5">
                  <c:v>73104</c:v>
                </c:pt>
                <c:pt idx="6">
                  <c:v>72337</c:v>
                </c:pt>
                <c:pt idx="7">
                  <c:v>73320</c:v>
                </c:pt>
                <c:pt idx="8">
                  <c:v>75007</c:v>
                </c:pt>
                <c:pt idx="9">
                  <c:v>77457</c:v>
                </c:pt>
                <c:pt idx="10">
                  <c:v>76790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E8B-463A-851F-4415476E7F5B}"/>
            </c:ext>
          </c:extLst>
        </c:ser>
        <c:ser>
          <c:idx val="4"/>
          <c:order val="4"/>
          <c:tx>
            <c:strRef>
              <c:f>'Fig.1.2.10'!$F$28</c:f>
              <c:strCache>
                <c:ptCount val="1"/>
                <c:pt idx="0">
                  <c:v>Isole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E8B-463A-851F-4415476E7F5B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8B-463A-851F-4415476E7F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'Fig.1.2.10'!$A$29:$A$39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'Fig.1.2.10'!$F$29:$F$39</c:f>
              <c:numCache>
                <c:formatCode>#,##0</c:formatCode>
                <c:ptCount val="11"/>
                <c:pt idx="0">
                  <c:v>29506</c:v>
                </c:pt>
                <c:pt idx="1">
                  <c:v>28711</c:v>
                </c:pt>
                <c:pt idx="2">
                  <c:v>28467</c:v>
                </c:pt>
                <c:pt idx="3">
                  <c:v>28140</c:v>
                </c:pt>
                <c:pt idx="4">
                  <c:v>28575</c:v>
                </c:pt>
                <c:pt idx="5">
                  <c:v>29781</c:v>
                </c:pt>
                <c:pt idx="6">
                  <c:v>28759</c:v>
                </c:pt>
                <c:pt idx="7">
                  <c:v>28926</c:v>
                </c:pt>
                <c:pt idx="8">
                  <c:v>31137</c:v>
                </c:pt>
                <c:pt idx="9">
                  <c:v>33623</c:v>
                </c:pt>
                <c:pt idx="10">
                  <c:v>32531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E8B-463A-851F-4415476E7F5B}"/>
            </c:ext>
          </c:extLst>
        </c:ser>
        <c:ser>
          <c:idx val="5"/>
          <c:order val="5"/>
          <c:tx>
            <c:strRef>
              <c:f>'Fig.1.2.10'!$G$28</c:f>
              <c:strCache>
                <c:ptCount val="1"/>
                <c:pt idx="0">
                  <c:v>Estero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E8B-463A-851F-4415476E7F5B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E8B-463A-851F-4415476E7F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'Fig.1.2.10'!$A$29:$A$39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'Fig.1.2.10'!$G$29:$G$39</c:f>
              <c:numCache>
                <c:formatCode>#,##0</c:formatCode>
                <c:ptCount val="11"/>
                <c:pt idx="0">
                  <c:v>3406</c:v>
                </c:pt>
                <c:pt idx="1">
                  <c:v>3390</c:v>
                </c:pt>
                <c:pt idx="2">
                  <c:v>3254</c:v>
                </c:pt>
                <c:pt idx="3">
                  <c:v>3121</c:v>
                </c:pt>
                <c:pt idx="4">
                  <c:v>3387</c:v>
                </c:pt>
                <c:pt idx="5">
                  <c:v>3707</c:v>
                </c:pt>
                <c:pt idx="6">
                  <c:v>4182</c:v>
                </c:pt>
                <c:pt idx="7">
                  <c:v>4356</c:v>
                </c:pt>
                <c:pt idx="8">
                  <c:v>4993</c:v>
                </c:pt>
                <c:pt idx="9">
                  <c:v>5679</c:v>
                </c:pt>
                <c:pt idx="10">
                  <c:v>7492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E8B-463A-851F-4415476E7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667381536"/>
        <c:axId val="-667379904"/>
      </c:lineChart>
      <c:catAx>
        <c:axId val="-6673815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379904"/>
        <c:crosses val="autoZero"/>
        <c:auto val="1"/>
        <c:lblAlgn val="ctr"/>
        <c:lblOffset val="100"/>
        <c:noMultiLvlLbl val="0"/>
      </c:catAx>
      <c:valAx>
        <c:axId val="-66737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381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AREA GEOGRAFICA SEDE DEL CORSO DI IMMATRICOLAZIONE</a:t>
            </a:r>
          </a:p>
        </c:rich>
      </c:tx>
      <c:layout>
        <c:manualLayout>
          <c:xMode val="edge"/>
          <c:yMode val="edge"/>
          <c:x val="0.21601256590455351"/>
          <c:y val="2.23826603654500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'Fig.1.2.10'!$B$42</c:f>
              <c:strCache>
                <c:ptCount val="1"/>
                <c:pt idx="0">
                  <c:v>Nord-Ovest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A98-4BFF-A394-85A892367040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A98-4BFF-A394-85A8923670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'Fig.1.2.10'!$A$43:$A$53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'Fig.1.2.10'!$B$43:$B$53</c:f>
              <c:numCache>
                <c:formatCode>#,##0</c:formatCode>
                <c:ptCount val="11"/>
                <c:pt idx="0">
                  <c:v>69907</c:v>
                </c:pt>
                <c:pt idx="1">
                  <c:v>68628</c:v>
                </c:pt>
                <c:pt idx="2">
                  <c:v>69531</c:v>
                </c:pt>
                <c:pt idx="3">
                  <c:v>70640</c:v>
                </c:pt>
                <c:pt idx="4">
                  <c:v>72893</c:v>
                </c:pt>
                <c:pt idx="5">
                  <c:v>75463</c:v>
                </c:pt>
                <c:pt idx="6">
                  <c:v>77331</c:v>
                </c:pt>
                <c:pt idx="7">
                  <c:v>77782</c:v>
                </c:pt>
                <c:pt idx="8">
                  <c:v>82494</c:v>
                </c:pt>
                <c:pt idx="9">
                  <c:v>83627</c:v>
                </c:pt>
                <c:pt idx="10">
                  <c:v>80896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98-4BFF-A394-85A892367040}"/>
            </c:ext>
          </c:extLst>
        </c:ser>
        <c:ser>
          <c:idx val="1"/>
          <c:order val="1"/>
          <c:tx>
            <c:strRef>
              <c:f>'Fig.1.2.10'!$C$42</c:f>
              <c:strCache>
                <c:ptCount val="1"/>
                <c:pt idx="0">
                  <c:v>Nord-Est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362682823298099E-2"/>
                  <c:y val="-1.11917885544835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A98-4BFF-A394-85A892367040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A98-4BFF-A394-85A8923670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'Fig.1.2.10'!$A$43:$A$53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'Fig.1.2.10'!$C$43:$C$53</c:f>
              <c:numCache>
                <c:formatCode>#,##0</c:formatCode>
                <c:ptCount val="11"/>
                <c:pt idx="0">
                  <c:v>52728</c:v>
                </c:pt>
                <c:pt idx="1">
                  <c:v>51744</c:v>
                </c:pt>
                <c:pt idx="2">
                  <c:v>51728</c:v>
                </c:pt>
                <c:pt idx="3">
                  <c:v>52076</c:v>
                </c:pt>
                <c:pt idx="4">
                  <c:v>54839</c:v>
                </c:pt>
                <c:pt idx="5">
                  <c:v>56739</c:v>
                </c:pt>
                <c:pt idx="6">
                  <c:v>60175</c:v>
                </c:pt>
                <c:pt idx="7">
                  <c:v>59937</c:v>
                </c:pt>
                <c:pt idx="8">
                  <c:v>62297</c:v>
                </c:pt>
                <c:pt idx="9">
                  <c:v>64577</c:v>
                </c:pt>
                <c:pt idx="10">
                  <c:v>64504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A98-4BFF-A394-85A892367040}"/>
            </c:ext>
          </c:extLst>
        </c:ser>
        <c:ser>
          <c:idx val="2"/>
          <c:order val="2"/>
          <c:tx>
            <c:strRef>
              <c:f>'Fig.1.2.10'!$D$42</c:f>
              <c:strCache>
                <c:ptCount val="1"/>
                <c:pt idx="0">
                  <c:v>Centro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5765765765765763E-2"/>
                  <c:y val="-1.46990740740741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98-4BFF-A394-85A892367040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A98-4BFF-A394-85A8923670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'Fig.1.2.10'!$A$43:$A$53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'Fig.1.2.10'!$D$43:$D$53</c:f>
              <c:numCache>
                <c:formatCode>#,##0</c:formatCode>
                <c:ptCount val="11"/>
                <c:pt idx="0">
                  <c:v>64982</c:v>
                </c:pt>
                <c:pt idx="1">
                  <c:v>61713</c:v>
                </c:pt>
                <c:pt idx="2">
                  <c:v>60674</c:v>
                </c:pt>
                <c:pt idx="3">
                  <c:v>62282</c:v>
                </c:pt>
                <c:pt idx="4">
                  <c:v>62768</c:v>
                </c:pt>
                <c:pt idx="5">
                  <c:v>66136</c:v>
                </c:pt>
                <c:pt idx="6">
                  <c:v>64080</c:v>
                </c:pt>
                <c:pt idx="7">
                  <c:v>64430</c:v>
                </c:pt>
                <c:pt idx="8">
                  <c:v>66385</c:v>
                </c:pt>
                <c:pt idx="9">
                  <c:v>72991</c:v>
                </c:pt>
                <c:pt idx="10">
                  <c:v>72924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A98-4BFF-A394-85A892367040}"/>
            </c:ext>
          </c:extLst>
        </c:ser>
        <c:ser>
          <c:idx val="3"/>
          <c:order val="3"/>
          <c:tx>
            <c:strRef>
              <c:f>'Fig.1.2.10'!$E$42</c:f>
              <c:strCache>
                <c:ptCount val="1"/>
                <c:pt idx="0">
                  <c:v>Sud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3925675675675672E-2"/>
                  <c:y val="2.50104166666666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A98-4BFF-A394-85A892367040}"/>
                </c:ext>
              </c:extLst>
            </c:dLbl>
            <c:dLbl>
              <c:idx val="10"/>
              <c:layout>
                <c:manualLayout>
                  <c:x val="-2.3469743633644291E-2"/>
                  <c:y val="1.3525829360145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A98-4BFF-A394-85A8923670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'Fig.1.2.10'!$A$43:$A$53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'Fig.1.2.10'!$E$43:$E$53</c:f>
              <c:numCache>
                <c:formatCode>#,##0</c:formatCode>
                <c:ptCount val="11"/>
                <c:pt idx="0">
                  <c:v>62650</c:v>
                </c:pt>
                <c:pt idx="1">
                  <c:v>60340</c:v>
                </c:pt>
                <c:pt idx="2">
                  <c:v>59163</c:v>
                </c:pt>
                <c:pt idx="3">
                  <c:v>56573</c:v>
                </c:pt>
                <c:pt idx="4">
                  <c:v>55368</c:v>
                </c:pt>
                <c:pt idx="5">
                  <c:v>58283</c:v>
                </c:pt>
                <c:pt idx="6">
                  <c:v>57658</c:v>
                </c:pt>
                <c:pt idx="7">
                  <c:v>59055</c:v>
                </c:pt>
                <c:pt idx="8">
                  <c:v>60364</c:v>
                </c:pt>
                <c:pt idx="9">
                  <c:v>62640</c:v>
                </c:pt>
                <c:pt idx="10">
                  <c:v>61300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A98-4BFF-A394-85A892367040}"/>
            </c:ext>
          </c:extLst>
        </c:ser>
        <c:ser>
          <c:idx val="4"/>
          <c:order val="4"/>
          <c:tx>
            <c:strRef>
              <c:f>'Fig.1.2.10'!$F$42</c:f>
              <c:strCache>
                <c:ptCount val="1"/>
                <c:pt idx="0">
                  <c:v>Isole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722897897897898E-2"/>
                  <c:y val="-3.37858796296296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A98-4BFF-A394-85A892367040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A98-4BFF-A394-85A8923670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'Fig.1.2.10'!$A$43:$A$53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'Fig.1.2.10'!$F$43:$F$53</c:f>
              <c:numCache>
                <c:formatCode>#,##0</c:formatCode>
                <c:ptCount val="11"/>
                <c:pt idx="0">
                  <c:v>24604</c:v>
                </c:pt>
                <c:pt idx="1">
                  <c:v>23400</c:v>
                </c:pt>
                <c:pt idx="2">
                  <c:v>22748</c:v>
                </c:pt>
                <c:pt idx="3">
                  <c:v>22221</c:v>
                </c:pt>
                <c:pt idx="4">
                  <c:v>22449</c:v>
                </c:pt>
                <c:pt idx="5">
                  <c:v>23380</c:v>
                </c:pt>
                <c:pt idx="6">
                  <c:v>22814</c:v>
                </c:pt>
                <c:pt idx="7">
                  <c:v>23155</c:v>
                </c:pt>
                <c:pt idx="8">
                  <c:v>25694</c:v>
                </c:pt>
                <c:pt idx="9">
                  <c:v>28462</c:v>
                </c:pt>
                <c:pt idx="10">
                  <c:v>26927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A98-4BFF-A394-85A89236704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-667386432"/>
        <c:axId val="-667385888"/>
      </c:lineChart>
      <c:catAx>
        <c:axId val="-6673864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385888"/>
        <c:crosses val="autoZero"/>
        <c:auto val="1"/>
        <c:lblAlgn val="ctr"/>
        <c:lblOffset val="100"/>
        <c:noMultiLvlLbl val="0"/>
      </c:catAx>
      <c:valAx>
        <c:axId val="-667385888"/>
        <c:scaling>
          <c:orientation val="minMax"/>
          <c:max val="9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38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'Fig.1.2.11'!$C$23</c:f>
              <c:strCache>
                <c:ptCount val="1"/>
                <c:pt idx="0">
                  <c:v>Diplomati Italia (a.s. (t-1)/t)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'Fig.1.2.11'!$A$24:$A$34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'Fig.1.2.11'!$C$24:$C$34</c:f>
              <c:numCache>
                <c:formatCode>#,##0</c:formatCode>
                <c:ptCount val="11"/>
                <c:pt idx="0">
                  <c:v>457664</c:v>
                </c:pt>
                <c:pt idx="1">
                  <c:v>445378</c:v>
                </c:pt>
                <c:pt idx="2">
                  <c:v>446552</c:v>
                </c:pt>
                <c:pt idx="3">
                  <c:v>448479</c:v>
                </c:pt>
                <c:pt idx="4">
                  <c:v>451959</c:v>
                </c:pt>
                <c:pt idx="5">
                  <c:v>462742</c:v>
                </c:pt>
                <c:pt idx="6">
                  <c:v>464577</c:v>
                </c:pt>
                <c:pt idx="7">
                  <c:v>474664</c:v>
                </c:pt>
                <c:pt idx="8">
                  <c:v>486696</c:v>
                </c:pt>
                <c:pt idx="9">
                  <c:v>497856</c:v>
                </c:pt>
                <c:pt idx="10">
                  <c:v>508474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9-4F81-AF58-3F8D670929DE}"/>
            </c:ext>
          </c:extLst>
        </c:ser>
        <c:ser>
          <c:idx val="1"/>
          <c:order val="1"/>
          <c:tx>
            <c:strRef>
              <c:f>'Fig.1.2.11'!$G$23</c:f>
              <c:strCache>
                <c:ptCount val="1"/>
                <c:pt idx="0">
                  <c:v>Imm. Diplomati in Italia (a.a. t/(t+1))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 algn="ctr">
                  <a:defRPr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'Fig.1.2.11'!$A$24:$A$34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'Fig.1.2.11'!$G$24:$G$34</c:f>
              <c:numCache>
                <c:formatCode>#,##0</c:formatCode>
                <c:ptCount val="11"/>
                <c:pt idx="0">
                  <c:v>266618</c:v>
                </c:pt>
                <c:pt idx="1">
                  <c:v>256761</c:v>
                </c:pt>
                <c:pt idx="2">
                  <c:v>257520</c:v>
                </c:pt>
                <c:pt idx="3">
                  <c:v>257755</c:v>
                </c:pt>
                <c:pt idx="4">
                  <c:v>260447</c:v>
                </c:pt>
                <c:pt idx="5">
                  <c:v>274001</c:v>
                </c:pt>
                <c:pt idx="6">
                  <c:v>275376</c:v>
                </c:pt>
                <c:pt idx="7">
                  <c:v>279391</c:v>
                </c:pt>
                <c:pt idx="8">
                  <c:v>293544</c:v>
                </c:pt>
                <c:pt idx="9">
                  <c:v>313289</c:v>
                </c:pt>
                <c:pt idx="10">
                  <c:v>302512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9-4F81-AF58-3F8D67092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483248384"/>
        <c:axId val="-483242944"/>
      </c:barChart>
      <c:lineChart>
        <c:grouping val="standard"/>
        <c:varyColors val="0"/>
        <c:ser>
          <c:idx val="2"/>
          <c:order val="2"/>
          <c:tx>
            <c:strRef>
              <c:f>'Fig.1.2.11'!$H$23</c:f>
              <c:strCache>
                <c:ptCount val="1"/>
                <c:pt idx="0">
                  <c:v>% Diplomati immatricolati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5595772544770999E-3"/>
                  <c:y val="-0.128458986906726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719-4F81-AF58-3F8D670929DE}"/>
                </c:ext>
              </c:extLst>
            </c:dLbl>
            <c:dLbl>
              <c:idx val="1"/>
              <c:layout>
                <c:manualLayout>
                  <c:x val="-8.0844635949141232E-3"/>
                  <c:y val="-0.1619700269693508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19-4F81-AF58-3F8D670929DE}"/>
                </c:ext>
              </c:extLst>
            </c:dLbl>
            <c:dLbl>
              <c:idx val="2"/>
              <c:layout>
                <c:manualLayout>
                  <c:x val="-5.0678727012894503E-3"/>
                  <c:y val="-0.1898958936882044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719-4F81-AF58-3F8D670929DE}"/>
                </c:ext>
              </c:extLst>
            </c:dLbl>
            <c:dLbl>
              <c:idx val="3"/>
              <c:layout>
                <c:manualLayout>
                  <c:x val="-3.5595772544771138E-3"/>
                  <c:y val="-0.2010662403757458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19-4F81-AF58-3F8D670929DE}"/>
                </c:ext>
              </c:extLst>
            </c:dLbl>
            <c:dLbl>
              <c:idx val="4"/>
              <c:layout>
                <c:manualLayout>
                  <c:x val="-5.0678727012894503E-3"/>
                  <c:y val="-0.1507996802818094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719-4F81-AF58-3F8D670929DE}"/>
                </c:ext>
              </c:extLst>
            </c:dLbl>
            <c:dLbl>
              <c:idx val="5"/>
              <c:layout>
                <c:manualLayout>
                  <c:x val="-8.0844635949142325E-3"/>
                  <c:y val="-4.46813867501657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19-4F81-AF58-3F8D670929DE}"/>
                </c:ext>
              </c:extLst>
            </c:dLbl>
            <c:dLbl>
              <c:idx val="6"/>
              <c:layout>
                <c:manualLayout>
                  <c:x val="-3.5595772544772244E-3"/>
                  <c:y val="-3.63036267345096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719-4F81-AF58-3F8D670929DE}"/>
                </c:ext>
              </c:extLst>
            </c:dLbl>
            <c:dLbl>
              <c:idx val="7"/>
              <c:layout>
                <c:manualLayout>
                  <c:x val="-8.0844635949142325E-3"/>
                  <c:y val="-7.8192426812790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719-4F81-AF58-3F8D670929DE}"/>
                </c:ext>
              </c:extLst>
            </c:dLbl>
            <c:dLbl>
              <c:idx val="8"/>
              <c:layout>
                <c:manualLayout>
                  <c:x val="-5.4298636085255169E-4"/>
                  <c:y val="8.377760015656024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719-4F81-AF58-3F8D670929DE}"/>
                </c:ext>
              </c:extLst>
            </c:dLbl>
            <c:dLbl>
              <c:idx val="9"/>
              <c:layout>
                <c:manualLayout>
                  <c:x val="-5.429863608524411E-4"/>
                  <c:y val="-1.9548106703197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719-4F81-AF58-3F8D670929DE}"/>
                </c:ext>
              </c:extLst>
            </c:dLbl>
            <c:dLbl>
              <c:idx val="10"/>
              <c:layout>
                <c:manualLayout>
                  <c:x val="-5.0678727012894503E-3"/>
                  <c:y val="-5.02665600939364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719-4F81-AF58-3F8D670929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'Fig.1.2.11'!$A$24:$A$34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'Fig.1.2.11'!$H$24:$H$34</c:f>
              <c:numCache>
                <c:formatCode>0.0%</c:formatCode>
                <c:ptCount val="11"/>
                <c:pt idx="0">
                  <c:v>0.58256275346105435</c:v>
                </c:pt>
                <c:pt idx="1">
                  <c:v>0.57650130900044461</c:v>
                </c:pt>
                <c:pt idx="2">
                  <c:v>0.57668535803221121</c:v>
                </c:pt>
                <c:pt idx="3">
                  <c:v>0.5747314812956682</c:v>
                </c:pt>
                <c:pt idx="4">
                  <c:v>0.57626244858493803</c:v>
                </c:pt>
                <c:pt idx="5">
                  <c:v>0.59212476930989622</c:v>
                </c:pt>
                <c:pt idx="6">
                  <c:v>0.59274565895427456</c:v>
                </c:pt>
                <c:pt idx="7">
                  <c:v>0.58860794161764951</c:v>
                </c:pt>
                <c:pt idx="8">
                  <c:v>0.60313624932195864</c:v>
                </c:pt>
                <c:pt idx="9">
                  <c:v>0.62927633693276774</c:v>
                </c:pt>
                <c:pt idx="10">
                  <c:v>0.59494094093306638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7719-4F81-AF58-3F8D67092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83243488"/>
        <c:axId val="-483250016"/>
      </c:lineChart>
      <c:catAx>
        <c:axId val="-48324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3242944"/>
        <c:crosses val="autoZero"/>
        <c:auto val="1"/>
        <c:lblAlgn val="ctr"/>
        <c:lblOffset val="100"/>
        <c:noMultiLvlLbl val="0"/>
      </c:catAx>
      <c:valAx>
        <c:axId val="-48324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3248384"/>
        <c:crosses val="autoZero"/>
        <c:crossBetween val="between"/>
      </c:valAx>
      <c:valAx>
        <c:axId val="-483250016"/>
        <c:scaling>
          <c:orientation val="minMax"/>
          <c:max val="0.65000000000000013"/>
          <c:min val="0.55000000000000004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3243488"/>
        <c:crosses val="max"/>
        <c:crossBetween val="between"/>
      </c:valAx>
      <c:catAx>
        <c:axId val="-483243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832500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2.7111774057255688E-2"/>
          <c:y val="2.2280701754385963E-2"/>
          <c:w val="0.94363551192502382"/>
          <c:h val="0.119759649122807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50">
                <a:solidFill>
                  <a:sysClr val="windowText" lastClr="000000"/>
                </a:solidFill>
              </a:rPr>
              <a:t>% Immatricolati per tipo di</a:t>
            </a:r>
            <a:r>
              <a:rPr lang="en-US" sz="1050" baseline="0">
                <a:solidFill>
                  <a:sysClr val="windowText" lastClr="000000"/>
                </a:solidFill>
              </a:rPr>
              <a:t> diploma</a:t>
            </a:r>
            <a:endParaRPr lang="en-US" sz="105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2210337775583939E-2"/>
          <c:y val="0.14246994141237007"/>
          <c:w val="0.61956288550272987"/>
          <c:h val="0.72591508497422397"/>
        </c:manualLayout>
      </c:layout>
      <c:pieChart>
        <c:varyColors val="1"/>
        <c:ser>
          <c:idx val="0"/>
          <c:order val="0"/>
          <c:tx>
            <c:strRef>
              <c:f>'Fig.1.2.12'!$C$48</c:f>
              <c:strCache>
                <c:ptCount val="1"/>
                <c:pt idx="0">
                  <c:v>2021/22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FBC-4CBA-9761-E80724A2F63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FBC-4CBA-9761-E80724A2F63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FBC-4CBA-9761-E80724A2F63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FBC-4CBA-9761-E80724A2F63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FBC-4CBA-9761-E80724A2F63E}"/>
              </c:ext>
            </c:extLst>
          </c:dPt>
          <c:dLbls>
            <c:dLbl>
              <c:idx val="1"/>
              <c:layout>
                <c:manualLayout>
                  <c:x val="-0.14743988949105696"/>
                  <c:y val="0.21713947743985768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BC-4CBA-9761-E80724A2F63E}"/>
                </c:ext>
              </c:extLst>
            </c:dLbl>
            <c:dLbl>
              <c:idx val="2"/>
              <c:layout>
                <c:manualLayout>
                  <c:x val="-3.1821217978517773E-2"/>
                  <c:y val="-1.7471064938574886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771321968917569"/>
                      <c:h val="0.154885030982052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FFBC-4CBA-9761-E80724A2F63E}"/>
                </c:ext>
              </c:extLst>
            </c:dLbl>
            <c:dLbl>
              <c:idx val="3"/>
              <c:layout>
                <c:manualLayout>
                  <c:x val="-1.3437645274155382E-2"/>
                  <c:y val="-3.4093673881099698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239392798932988"/>
                      <c:h val="0.168771275139064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FBC-4CBA-9761-E80724A2F63E}"/>
                </c:ext>
              </c:extLst>
            </c:dLbl>
            <c:dLbl>
              <c:idx val="4"/>
              <c:layout>
                <c:manualLayout>
                  <c:x val="-1.1979887940104345E-2"/>
                  <c:y val="2.35112967847934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BC-4CBA-9761-E80724A2F63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'Fig.1.2.12'!$B$49:$B$53</c:f>
              <c:strCache>
                <c:ptCount val="5"/>
                <c:pt idx="0">
                  <c:v>Liceo</c:v>
                </c:pt>
                <c:pt idx="1">
                  <c:v>Ist. Tecnico</c:v>
                </c:pt>
                <c:pt idx="2">
                  <c:v>Ist. Professionale</c:v>
                </c:pt>
                <c:pt idx="3">
                  <c:v>Diploma estero</c:v>
                </c:pt>
                <c:pt idx="4">
                  <c:v>Non disponibile</c:v>
                </c:pt>
              </c:strCache>
            </c:strRef>
          </c:cat>
          <c:val>
            <c:numRef>
              <c:f>'Fig.1.2.12'!$C$49:$C$53</c:f>
              <c:numCache>
                <c:formatCode>#,##0</c:formatCode>
                <c:ptCount val="5"/>
                <c:pt idx="0">
                  <c:v>205593</c:v>
                </c:pt>
                <c:pt idx="1">
                  <c:v>77860</c:v>
                </c:pt>
                <c:pt idx="2">
                  <c:v>23851</c:v>
                </c:pt>
                <c:pt idx="3">
                  <c:v>11989</c:v>
                </c:pt>
                <c:pt idx="4">
                  <c:v>11694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FBC-4CBA-9761-E80724A2F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28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50" baseline="0">
                <a:solidFill>
                  <a:sysClr val="windowText" lastClr="000000"/>
                </a:solidFill>
              </a:rPr>
              <a:t>% diplomati che si immatricolano</a:t>
            </a:r>
            <a:endParaRPr lang="en-US" sz="105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7509998347147135"/>
          <c:y val="2.52631147978268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209380355098846"/>
          <c:y val="0.12928201266226394"/>
          <c:w val="0.76490490164415559"/>
          <c:h val="0.736065740548896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D1-4F28-AC9B-781E1F7D5FC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D1-4F28-AC9B-781E1F7D5FC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D1-4F28-AC9B-781E1F7D5F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'Fig.1.2.12'!$B$43:$B$45</c:f>
              <c:strCache>
                <c:ptCount val="3"/>
                <c:pt idx="0">
                  <c:v>Liceo</c:v>
                </c:pt>
                <c:pt idx="1">
                  <c:v>Ist. Tecnico</c:v>
                </c:pt>
                <c:pt idx="2">
                  <c:v>Ist. Professionale</c:v>
                </c:pt>
              </c:strCache>
            </c:strRef>
          </c:cat>
          <c:val>
            <c:numRef>
              <c:f>'Fig.1.2.12'!$C$43:$C$45</c:f>
              <c:numCache>
                <c:formatCode>0.0%</c:formatCode>
                <c:ptCount val="3"/>
                <c:pt idx="0">
                  <c:v>0.76566402304879866</c:v>
                </c:pt>
                <c:pt idx="1">
                  <c:v>0.46232885206865759</c:v>
                </c:pt>
                <c:pt idx="2">
                  <c:v>0.24633795448600576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ED1-4F28-AC9B-781E1F7D5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484963776"/>
        <c:axId val="-484964864"/>
      </c:barChart>
      <c:catAx>
        <c:axId val="-48496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4964864"/>
        <c:crosses val="autoZero"/>
        <c:auto val="1"/>
        <c:lblAlgn val="ctr"/>
        <c:lblOffset val="100"/>
        <c:noMultiLvlLbl val="0"/>
      </c:catAx>
      <c:valAx>
        <c:axId val="-48496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4963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'Fig.1.2.12'!$A$29</c:f>
              <c:strCache>
                <c:ptCount val="1"/>
                <c:pt idx="0">
                  <c:v>Imm. fino a 19 anni</c:v>
                </c:pt>
              </c:strCache>
            </c:strRef>
          </c:tx>
          <c:spPr>
            <a:solidFill>
              <a:schemeClr val="accent4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'Fig.1.2.12'!$A$31</c:f>
              <c:numCache>
                <c:formatCode>0.0%</c:formatCode>
                <c:ptCount val="1"/>
                <c:pt idx="0">
                  <c:v>0.74647947850002649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'[1]Fig. 1.2'!#REF!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5D9F-4648-90E7-14519FA9C053}"/>
            </c:ext>
          </c:extLst>
        </c:ser>
        <c:ser>
          <c:idx val="1"/>
          <c:order val="1"/>
          <c:tx>
            <c:strRef>
              <c:f>'Fig.1.2.12'!$B$29</c:f>
              <c:strCache>
                <c:ptCount val="1"/>
                <c:pt idx="0">
                  <c:v>Imm. con più di 19 anni</c:v>
                </c:pt>
              </c:strCache>
            </c:strRef>
          </c:tx>
          <c:spPr>
            <a:solidFill>
              <a:schemeClr val="accent4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'Fig.1.2.12'!$B$31</c:f>
              <c:numCache>
                <c:formatCode>0.0%</c:formatCode>
                <c:ptCount val="1"/>
                <c:pt idx="0">
                  <c:v>0.25352052149997356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'[1]Fig. 1.2'!#REF!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5D9F-4648-90E7-14519FA9C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9037328"/>
        <c:axId val="129045008"/>
      </c:barChart>
      <c:catAx>
        <c:axId val="129037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045008"/>
        <c:crosses val="autoZero"/>
        <c:auto val="1"/>
        <c:lblAlgn val="ctr"/>
        <c:lblOffset val="100"/>
        <c:noMultiLvlLbl val="0"/>
      </c:catAx>
      <c:valAx>
        <c:axId val="12904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03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'Fig.1.2.13'!$B$23</c:f>
              <c:strCache>
                <c:ptCount val="1"/>
                <c:pt idx="0">
                  <c:v>Corsi di I livello triennali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'Fig.1.2.13'!$A$24:$A$33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'Fig.1.2.13'!$B$24:$B$33</c:f>
              <c:numCache>
                <c:formatCode>0.0%</c:formatCode>
                <c:ptCount val="10"/>
                <c:pt idx="0">
                  <c:v>0.15122155777555488</c:v>
                </c:pt>
                <c:pt idx="1">
                  <c:v>0.13834954704205751</c:v>
                </c:pt>
                <c:pt idx="2">
                  <c:v>0.13442789347626721</c:v>
                </c:pt>
                <c:pt idx="3">
                  <c:v>0.13031723224157457</c:v>
                </c:pt>
                <c:pt idx="4">
                  <c:v>0.11805257280302379</c:v>
                </c:pt>
                <c:pt idx="5">
                  <c:v>0.116885562688327</c:v>
                </c:pt>
                <c:pt idx="6">
                  <c:v>0.12137170108717617</c:v>
                </c:pt>
                <c:pt idx="7">
                  <c:v>0.11844384879779832</c:v>
                </c:pt>
                <c:pt idx="8">
                  <c:v>0.11677273504435874</c:v>
                </c:pt>
                <c:pt idx="9">
                  <c:v>0.14499475577137341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B0-479F-8BAB-B8023C643AEF}"/>
            </c:ext>
          </c:extLst>
        </c:ser>
        <c:ser>
          <c:idx val="1"/>
          <c:order val="1"/>
          <c:tx>
            <c:strRef>
              <c:f>'Fig.1.2.13'!$C$23</c:f>
              <c:strCache>
                <c:ptCount val="1"/>
                <c:pt idx="0">
                  <c:v>Corsi a ciclo unico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'Fig.1.2.13'!$A$24:$A$33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'Fig.1.2.13'!$C$24:$C$33</c:f>
              <c:numCache>
                <c:formatCode>0.0%</c:formatCode>
                <c:ptCount val="10"/>
                <c:pt idx="0">
                  <c:v>9.7041050683434785E-2</c:v>
                </c:pt>
                <c:pt idx="1">
                  <c:v>8.4286277602523663E-2</c:v>
                </c:pt>
                <c:pt idx="2">
                  <c:v>8.7575844379052623E-2</c:v>
                </c:pt>
                <c:pt idx="3">
                  <c:v>7.2093729439748969E-2</c:v>
                </c:pt>
                <c:pt idx="4">
                  <c:v>7.1717083660244679E-2</c:v>
                </c:pt>
                <c:pt idx="5">
                  <c:v>7.0562070359886778E-2</c:v>
                </c:pt>
                <c:pt idx="6">
                  <c:v>7.3473053892215576E-2</c:v>
                </c:pt>
                <c:pt idx="7">
                  <c:v>7.302896784475485E-2</c:v>
                </c:pt>
                <c:pt idx="8">
                  <c:v>6.5283523971769286E-2</c:v>
                </c:pt>
                <c:pt idx="9">
                  <c:v>8.1563963761815281E-2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B0-479F-8BAB-B8023C643AEF}"/>
            </c:ext>
          </c:extLst>
        </c:ser>
        <c:ser>
          <c:idx val="2"/>
          <c:order val="2"/>
          <c:tx>
            <c:strRef>
              <c:f>'Fig.1.2.13'!$D$23</c:f>
              <c:strCache>
                <c:ptCount val="1"/>
                <c:pt idx="0">
                  <c:v>Corsi di II livello biennali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'Fig.1.2.13'!$A$24:$A$33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'Fig.1.2.13'!$D$24:$D$33</c:f>
              <c:numCache>
                <c:formatCode>0.0%</c:formatCode>
                <c:ptCount val="10"/>
                <c:pt idx="0">
                  <c:v>7.3938528370376982E-2</c:v>
                </c:pt>
                <c:pt idx="1">
                  <c:v>6.5903428639221731E-2</c:v>
                </c:pt>
                <c:pt idx="2">
                  <c:v>6.7024673439767785E-2</c:v>
                </c:pt>
                <c:pt idx="3">
                  <c:v>6.3645056416140752E-2</c:v>
                </c:pt>
                <c:pt idx="4">
                  <c:v>5.6435072729506722E-2</c:v>
                </c:pt>
                <c:pt idx="5">
                  <c:v>5.2786806841028454E-2</c:v>
                </c:pt>
                <c:pt idx="6">
                  <c:v>5.7952558028967788E-2</c:v>
                </c:pt>
                <c:pt idx="7">
                  <c:v>5.53749294498279E-2</c:v>
                </c:pt>
                <c:pt idx="8">
                  <c:v>4.9508552084570612E-2</c:v>
                </c:pt>
                <c:pt idx="9">
                  <c:v>7.2867025365103769E-2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B0-479F-8BAB-B8023C643AE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483248928"/>
        <c:axId val="-483247296"/>
      </c:lineChart>
      <c:catAx>
        <c:axId val="-483248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>
                    <a:solidFill>
                      <a:sysClr val="windowText" lastClr="000000"/>
                    </a:solidFill>
                  </a:rPr>
                  <a:t>a.a.</a:t>
                </a:r>
                <a:r>
                  <a:rPr lang="en-US" sz="1050" b="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 sz="1050" b="0">
                    <a:solidFill>
                      <a:sysClr val="windowText" lastClr="000000"/>
                    </a:solidFill>
                  </a:rPr>
                  <a:t>di immatricolazione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3247296"/>
        <c:crosses val="autoZero"/>
        <c:auto val="1"/>
        <c:lblAlgn val="ctr"/>
        <c:lblOffset val="100"/>
        <c:noMultiLvlLbl val="0"/>
      </c:catAx>
      <c:valAx>
        <c:axId val="-483247296"/>
        <c:scaling>
          <c:orientation val="minMax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3248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49970735094689"/>
          <c:y val="0.16209509895892277"/>
          <c:w val="0.80521263742661997"/>
          <c:h val="0.5999929033235125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'Fig.1.2.2'!$A$15</c:f>
              <c:strCache>
                <c:ptCount val="1"/>
                <c:pt idx="0">
                  <c:v>Tradizionale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'Fig.1.2.2'!$B$14:$C$14</c:f>
              <c:strCache>
                <c:ptCount val="2"/>
                <c:pt idx="0">
                  <c:v>2011/12</c:v>
                </c:pt>
                <c:pt idx="1">
                  <c:v>2021/22</c:v>
                </c:pt>
              </c:strCache>
            </c:strRef>
          </c:cat>
          <c:val>
            <c:numRef>
              <c:f>'Fig.1.2.2'!$B$15:$C$15</c:f>
              <c:numCache>
                <c:formatCode>#,##0</c:formatCode>
                <c:ptCount val="2"/>
                <c:pt idx="0">
                  <c:v>1723178</c:v>
                </c:pt>
                <c:pt idx="1">
                  <c:v>1725544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B2-4C00-974E-DA1E97E7CC4E}"/>
            </c:ext>
          </c:extLst>
        </c:ser>
        <c:ser>
          <c:idx val="1"/>
          <c:order val="1"/>
          <c:tx>
            <c:strRef>
              <c:f>'Fig.1.2.2'!$A$16</c:f>
              <c:strCache>
                <c:ptCount val="1"/>
                <c:pt idx="0">
                  <c:v>Telematica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'Fig.1.2.2'!$B$14:$C$14</c:f>
              <c:strCache>
                <c:ptCount val="2"/>
                <c:pt idx="0">
                  <c:v>2011/12</c:v>
                </c:pt>
                <c:pt idx="1">
                  <c:v>2021/22</c:v>
                </c:pt>
              </c:strCache>
            </c:strRef>
          </c:cat>
          <c:val>
            <c:numRef>
              <c:f>'Fig.1.2.2'!$B$16:$C$16</c:f>
              <c:numCache>
                <c:formatCode>#,##0</c:formatCode>
                <c:ptCount val="2"/>
                <c:pt idx="0">
                  <c:v>43830</c:v>
                </c:pt>
                <c:pt idx="1">
                  <c:v>223937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B2-4C00-974E-DA1E97E7CC4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-775010432"/>
        <c:axId val="-775009344"/>
      </c:barChart>
      <c:catAx>
        <c:axId val="-775010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75009344"/>
        <c:crosses val="autoZero"/>
        <c:auto val="1"/>
        <c:lblAlgn val="ctr"/>
        <c:lblOffset val="100"/>
        <c:noMultiLvlLbl val="0"/>
      </c:catAx>
      <c:valAx>
        <c:axId val="-775009344"/>
        <c:scaling>
          <c:orientation val="minMax"/>
          <c:max val="2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Iscritti</a:t>
                </a:r>
              </a:p>
            </c:rich>
          </c:tx>
          <c:layout>
            <c:manualLayout>
              <c:xMode val="edge"/>
              <c:yMode val="edge"/>
              <c:x val="0.47545858794310353"/>
              <c:y val="0.872742324066439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75010432"/>
        <c:crosses val="autoZero"/>
        <c:crossBetween val="between"/>
        <c:majorUnit val="2500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'Fig.1.2.14'!$B$19</c:f>
              <c:strCache>
                <c:ptCount val="1"/>
                <c:pt idx="0">
                  <c:v>Abbandono dopo 3 anni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'Fig.1.2.14'!$A$20:$A$27</c:f>
              <c:strCache>
                <c:ptCount val="8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</c:strCache>
            </c:strRef>
          </c:cat>
          <c:val>
            <c:numRef>
              <c:f>'Fig.1.2.14'!$B$20:$B$27</c:f>
              <c:numCache>
                <c:formatCode>0.0%</c:formatCode>
                <c:ptCount val="8"/>
                <c:pt idx="0">
                  <c:v>0.24306662764437884</c:v>
                </c:pt>
                <c:pt idx="1">
                  <c:v>0.22797321950283908</c:v>
                </c:pt>
                <c:pt idx="2">
                  <c:v>0.22030842377997203</c:v>
                </c:pt>
                <c:pt idx="3">
                  <c:v>0.21110021888890382</c:v>
                </c:pt>
                <c:pt idx="4">
                  <c:v>0.19823898290524869</c:v>
                </c:pt>
                <c:pt idx="5">
                  <c:v>0.19736260317044413</c:v>
                </c:pt>
                <c:pt idx="6">
                  <c:v>0.20096592975791133</c:v>
                </c:pt>
                <c:pt idx="7">
                  <c:v>0.20369920463914035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9B-424B-91AA-A85CAB5A384A}"/>
            </c:ext>
          </c:extLst>
        </c:ser>
        <c:ser>
          <c:idx val="1"/>
          <c:order val="1"/>
          <c:tx>
            <c:strRef>
              <c:f>'Fig.1.2.14'!$C$19</c:f>
              <c:strCache>
                <c:ptCount val="1"/>
                <c:pt idx="0">
                  <c:v>Abbandono dopo 4 anni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'Fig.1.2.14'!$A$20:$A$27</c:f>
              <c:strCache>
                <c:ptCount val="8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</c:strCache>
            </c:strRef>
          </c:cat>
          <c:val>
            <c:numRef>
              <c:f>'Fig.1.2.14'!$C$20:$C$27</c:f>
              <c:numCache>
                <c:formatCode>0.0%</c:formatCode>
                <c:ptCount val="8"/>
                <c:pt idx="0">
                  <c:v>0.26800012230866338</c:v>
                </c:pt>
                <c:pt idx="1">
                  <c:v>0.25196147961800769</c:v>
                </c:pt>
                <c:pt idx="2">
                  <c:v>0.24399668782776704</c:v>
                </c:pt>
                <c:pt idx="3">
                  <c:v>0.23492732798868401</c:v>
                </c:pt>
                <c:pt idx="4">
                  <c:v>0.22067262262692208</c:v>
                </c:pt>
                <c:pt idx="5">
                  <c:v>0.21891376260972095</c:v>
                </c:pt>
                <c:pt idx="6">
                  <c:v>0.22631047164854706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9B-424B-91AA-A85CAB5A384A}"/>
            </c:ext>
          </c:extLst>
        </c:ser>
        <c:ser>
          <c:idx val="2"/>
          <c:order val="2"/>
          <c:tx>
            <c:strRef>
              <c:f>'Fig.1.2.14'!$D$19</c:f>
              <c:strCache>
                <c:ptCount val="1"/>
                <c:pt idx="0">
                  <c:v>Abbandono dopo 6 anni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triangle"/>
            <c:size val="9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'Fig.1.2.14'!$A$20:$A$27</c:f>
              <c:strCache>
                <c:ptCount val="8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</c:strCache>
            </c:strRef>
          </c:cat>
          <c:val>
            <c:numRef>
              <c:f>'Fig.1.2.14'!$D$20:$D$27</c:f>
              <c:numCache>
                <c:formatCode>0.0%</c:formatCode>
                <c:ptCount val="8"/>
                <c:pt idx="0">
                  <c:v>0.29323065229831086</c:v>
                </c:pt>
                <c:pt idx="1">
                  <c:v>0.27682844691850328</c:v>
                </c:pt>
                <c:pt idx="2">
                  <c:v>0.26910063839448684</c:v>
                </c:pt>
                <c:pt idx="3">
                  <c:v>0.25670431197711741</c:v>
                </c:pt>
                <c:pt idx="4">
                  <c:v>0.24190361652778972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9B-424B-91AA-A85CAB5A384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483246208"/>
        <c:axId val="-483245664"/>
      </c:lineChart>
      <c:catAx>
        <c:axId val="-483246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 cap="none" baseline="0">
                    <a:solidFill>
                      <a:sysClr val="windowText" lastClr="000000"/>
                    </a:solidFill>
                  </a:rPr>
                  <a:t>a.a. di immatricolazione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cap="non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0" cap="all" spc="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3245664"/>
        <c:crosses val="autoZero"/>
        <c:auto val="1"/>
        <c:lblAlgn val="ctr"/>
        <c:lblOffset val="100"/>
        <c:noMultiLvlLbl val="0"/>
      </c:catAx>
      <c:valAx>
        <c:axId val="-483245664"/>
        <c:scaling>
          <c:orientation val="minMax"/>
          <c:min val="0.1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324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Abbandono tra I e II anno per area geografica sede dell'ateneo</a:t>
            </a:r>
          </a:p>
          <a:p>
            <a:pPr algn="ctr" rtl="0">
              <a:defRPr/>
            </a:pP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'Fig.1.2.15'!$B$42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'Fig.1.2.15'!$A$44:$A$48</c:f>
              <c:strCache>
                <c:ptCount val="5"/>
                <c:pt idx="0">
                  <c:v>Atenei Nord-Est</c:v>
                </c:pt>
                <c:pt idx="1">
                  <c:v>Atenei Nord-Ovest</c:v>
                </c:pt>
                <c:pt idx="2">
                  <c:v>Atenei Centro</c:v>
                </c:pt>
                <c:pt idx="3">
                  <c:v>Atenei Sud</c:v>
                </c:pt>
                <c:pt idx="4">
                  <c:v>Atenei Isole</c:v>
                </c:pt>
              </c:strCache>
            </c:strRef>
          </c:cat>
          <c:val>
            <c:numRef>
              <c:f>'Fig.1.2.15'!$D$44:$D$48</c:f>
              <c:numCache>
                <c:formatCode>0.0%</c:formatCode>
                <c:ptCount val="5"/>
                <c:pt idx="0">
                  <c:v>0.11612925751994553</c:v>
                </c:pt>
                <c:pt idx="1">
                  <c:v>0.12204449250326375</c:v>
                </c:pt>
                <c:pt idx="2">
                  <c:v>0.16325157980354127</c:v>
                </c:pt>
                <c:pt idx="3">
                  <c:v>0.16249468881047829</c:v>
                </c:pt>
                <c:pt idx="4">
                  <c:v>0.1975045148579872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CF-4850-94E7-8F4DB0ECB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486202736"/>
        <c:axId val="-486197296"/>
      </c:barChart>
      <c:catAx>
        <c:axId val="-48620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6197296"/>
        <c:crosses val="autoZero"/>
        <c:auto val="1"/>
        <c:lblAlgn val="ctr"/>
        <c:lblOffset val="100"/>
        <c:noMultiLvlLbl val="0"/>
      </c:catAx>
      <c:valAx>
        <c:axId val="-48619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6202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Abbandono tra I e II anno per area geografica di diploma di maturità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'Fig.1.2.15'!$A$39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'Fig.1.2.15'!$B$36:$H$36</c15:sqref>
                  </c15:fullRef>
                </c:ext>
              </c:extLst>
              <c:f>('Fig.1.2.15'!$B$36:$F$36,'Fig.1.2.15'!$H$36)</c:f>
              <c:strCache>
                <c:ptCount val="6"/>
                <c:pt idx="0">
                  <c:v>Diplomati 
Nord-Est</c:v>
                </c:pt>
                <c:pt idx="1">
                  <c:v>Diplomati 
Nord-Ovest</c:v>
                </c:pt>
                <c:pt idx="2">
                  <c:v>Diplomati 
Centro</c:v>
                </c:pt>
                <c:pt idx="3">
                  <c:v>Diplomati 
Sud</c:v>
                </c:pt>
                <c:pt idx="4">
                  <c:v>Diplomati 
Isole</c:v>
                </c:pt>
                <c:pt idx="5">
                  <c:v>Estero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'Fig.1.2.15'!$B$39:$H$39</c15:sqref>
                  </c15:fullRef>
                </c:ext>
              </c:extLst>
              <c:f>('Fig.1.2.15'!$B$39:$F$39,'Fig.1.2.15'!$H$39)</c:f>
              <c:numCache>
                <c:formatCode>0.0%</c:formatCode>
                <c:ptCount val="6"/>
                <c:pt idx="0">
                  <c:v>0.11986734049273531</c:v>
                </c:pt>
                <c:pt idx="1">
                  <c:v>0.12830071908522928</c:v>
                </c:pt>
                <c:pt idx="2">
                  <c:v>0.15729204677752873</c:v>
                </c:pt>
                <c:pt idx="3">
                  <c:v>0.14324225660610485</c:v>
                </c:pt>
                <c:pt idx="4">
                  <c:v>0.16419681806517833</c:v>
                </c:pt>
                <c:pt idx="5">
                  <c:v>0.25795379537953794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CE-4770-A595-C1CFAC566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486198928"/>
        <c:axId val="-486203280"/>
      </c:barChart>
      <c:catAx>
        <c:axId val="-48619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6203280"/>
        <c:crosses val="autoZero"/>
        <c:auto val="1"/>
        <c:lblAlgn val="ctr"/>
        <c:lblOffset val="100"/>
        <c:noMultiLvlLbl val="0"/>
      </c:catAx>
      <c:valAx>
        <c:axId val="-48620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6198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Abbandono tra I e II anno per diploma di maturità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'Fig.1.2.15'!$A$32</c:f>
              <c:strCache>
                <c:ptCount val="1"/>
                <c:pt idx="0">
                  <c:v>2020/21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'Fig.1.2.15'!$B$31:$H$31</c15:sqref>
                  </c15:fullRef>
                </c:ext>
              </c:extLst>
              <c:f>('Fig.1.2.15'!$D$31,'Fig.1.2.15'!$G$31:$H$31)</c:f>
              <c:strCache>
                <c:ptCount val="3"/>
                <c:pt idx="0">
                  <c:v>Liceale</c:v>
                </c:pt>
                <c:pt idx="1">
                  <c:v>Professionale</c:v>
                </c:pt>
                <c:pt idx="2">
                  <c:v>Tecnica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'Fig.1.2.15'!$B$32:$H$32</c15:sqref>
                  </c15:fullRef>
                </c:ext>
              </c:extLst>
              <c:f>('Fig.1.2.15'!$D$32,'Fig.1.2.15'!$G$32:$H$32)</c:f>
              <c:numCache>
                <c:formatCode>0.0%</c:formatCode>
                <c:ptCount val="3"/>
                <c:pt idx="0">
                  <c:v>9.2999999999999999E-2</c:v>
                </c:pt>
                <c:pt idx="1">
                  <c:v>0.26805459921422498</c:v>
                </c:pt>
                <c:pt idx="2">
                  <c:v>0.21071649007303775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2B-4CE4-92FC-B1667CC95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486201648"/>
        <c:axId val="-486198384"/>
      </c:barChart>
      <c:catAx>
        <c:axId val="-48620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6198384"/>
        <c:crosses val="autoZero"/>
        <c:auto val="1"/>
        <c:lblAlgn val="ctr"/>
        <c:lblOffset val="100"/>
        <c:noMultiLvlLbl val="0"/>
      </c:catAx>
      <c:valAx>
        <c:axId val="-48619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86201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'Fig.1.2.16'!$A$41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'Fig.1.2.16'!$B$40:$L$40</c:f>
              <c:numCache>
                <c:formatCode>0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'Fig.1.2.16'!$B$41:$L$41</c:f>
              <c:numCache>
                <c:formatCode>_-* #,##0\ "€"_-;\-* #,##0\ "€"_-;_-* "-"??\ "€"_-;_-@_-</c:formatCode>
                <c:ptCount val="11"/>
                <c:pt idx="0">
                  <c:v>20915770</c:v>
                </c:pt>
                <c:pt idx="1">
                  <c:v>23144335</c:v>
                </c:pt>
                <c:pt idx="2">
                  <c:v>28579576</c:v>
                </c:pt>
                <c:pt idx="3">
                  <c:v>29060632</c:v>
                </c:pt>
                <c:pt idx="4">
                  <c:v>39937101</c:v>
                </c:pt>
                <c:pt idx="5">
                  <c:v>32402478</c:v>
                </c:pt>
                <c:pt idx="6">
                  <c:v>32631315</c:v>
                </c:pt>
                <c:pt idx="7">
                  <c:v>39786070</c:v>
                </c:pt>
                <c:pt idx="8">
                  <c:v>49515258</c:v>
                </c:pt>
                <c:pt idx="9">
                  <c:v>47596608</c:v>
                </c:pt>
                <c:pt idx="10">
                  <c:v>50570551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F-4CBA-BEAC-94882725F597}"/>
            </c:ext>
          </c:extLst>
        </c:ser>
        <c:ser>
          <c:idx val="1"/>
          <c:order val="1"/>
          <c:tx>
            <c:strRef>
              <c:f>'Fig.1.2.16'!$A$42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'Fig.1.2.16'!$B$40:$L$40</c:f>
              <c:numCache>
                <c:formatCode>0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'Fig.1.2.16'!$B$42:$L$42</c:f>
              <c:numCache>
                <c:formatCode>_-* #,##0\ "€"_-;\-* #,##0\ "€"_-;_-* "-"??\ "€"_-;_-@_-</c:formatCode>
                <c:ptCount val="11"/>
                <c:pt idx="0">
                  <c:v>42067133</c:v>
                </c:pt>
                <c:pt idx="1">
                  <c:v>33653706</c:v>
                </c:pt>
                <c:pt idx="2">
                  <c:v>46246612</c:v>
                </c:pt>
                <c:pt idx="3">
                  <c:v>36997289</c:v>
                </c:pt>
                <c:pt idx="4">
                  <c:v>47936376</c:v>
                </c:pt>
                <c:pt idx="5">
                  <c:v>43353404</c:v>
                </c:pt>
                <c:pt idx="6">
                  <c:v>48018378</c:v>
                </c:pt>
                <c:pt idx="7">
                  <c:v>52217647</c:v>
                </c:pt>
                <c:pt idx="8">
                  <c:v>63216932</c:v>
                </c:pt>
                <c:pt idx="9">
                  <c:v>59342803</c:v>
                </c:pt>
                <c:pt idx="10">
                  <c:v>62409626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F-4CBA-BEAC-94882725F597}"/>
            </c:ext>
          </c:extLst>
        </c:ser>
        <c:ser>
          <c:idx val="2"/>
          <c:order val="2"/>
          <c:tx>
            <c:strRef>
              <c:f>'Fig.1.2.16'!$A$43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'Fig.1.2.16'!$B$40:$L$40</c:f>
              <c:numCache>
                <c:formatCode>0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'Fig.1.2.16'!$B$43:$L$43</c:f>
              <c:numCache>
                <c:formatCode>_-* #,##0\ "€"_-;\-* #,##0\ "€"_-;_-* "-"??\ "€"_-;_-@_-</c:formatCode>
                <c:ptCount val="11"/>
                <c:pt idx="0">
                  <c:v>45104376</c:v>
                </c:pt>
                <c:pt idx="1">
                  <c:v>45158207</c:v>
                </c:pt>
                <c:pt idx="2">
                  <c:v>45293676</c:v>
                </c:pt>
                <c:pt idx="3">
                  <c:v>47080980</c:v>
                </c:pt>
                <c:pt idx="4">
                  <c:v>68236882</c:v>
                </c:pt>
                <c:pt idx="5">
                  <c:v>62238921</c:v>
                </c:pt>
                <c:pt idx="6">
                  <c:v>63594128</c:v>
                </c:pt>
                <c:pt idx="7">
                  <c:v>67340128</c:v>
                </c:pt>
                <c:pt idx="8">
                  <c:v>82403735</c:v>
                </c:pt>
                <c:pt idx="9">
                  <c:v>79791088</c:v>
                </c:pt>
                <c:pt idx="10">
                  <c:v>78266831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0F-4CBA-BEAC-94882725F597}"/>
            </c:ext>
          </c:extLst>
        </c:ser>
        <c:ser>
          <c:idx val="3"/>
          <c:order val="3"/>
          <c:tx>
            <c:strRef>
              <c:f>'Fig.1.2.16'!$A$44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'Fig.1.2.16'!$B$40:$L$40</c:f>
              <c:numCache>
                <c:formatCode>0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'Fig.1.2.16'!$B$44:$L$44</c:f>
              <c:numCache>
                <c:formatCode>_-* #,##0\ "€"_-;\-* #,##0\ "€"_-;_-* "-"??\ "€"_-;_-@_-</c:formatCode>
                <c:ptCount val="11"/>
                <c:pt idx="0">
                  <c:v>25073281</c:v>
                </c:pt>
                <c:pt idx="1">
                  <c:v>23526688</c:v>
                </c:pt>
                <c:pt idx="2">
                  <c:v>22710429</c:v>
                </c:pt>
                <c:pt idx="3">
                  <c:v>29521003</c:v>
                </c:pt>
                <c:pt idx="4">
                  <c:v>39983916</c:v>
                </c:pt>
                <c:pt idx="5">
                  <c:v>48009352</c:v>
                </c:pt>
                <c:pt idx="6">
                  <c:v>55158760</c:v>
                </c:pt>
                <c:pt idx="7">
                  <c:v>58377216</c:v>
                </c:pt>
                <c:pt idx="8">
                  <c:v>68866563</c:v>
                </c:pt>
                <c:pt idx="9">
                  <c:v>78029152</c:v>
                </c:pt>
                <c:pt idx="10">
                  <c:v>77108687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0F-4CBA-BEAC-94882725F597}"/>
            </c:ext>
          </c:extLst>
        </c:ser>
        <c:ser>
          <c:idx val="4"/>
          <c:order val="4"/>
          <c:tx>
            <c:strRef>
              <c:f>'Fig.1.2.16'!$A$45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'Fig.1.2.16'!$B$40:$L$40</c:f>
              <c:numCache>
                <c:formatCode>0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'Fig.1.2.16'!$B$45:$L$45</c:f>
              <c:numCache>
                <c:formatCode>_-* #,##0\ "€"_-;\-* #,##0\ "€"_-;_-* "-"??\ "€"_-;_-@_-</c:formatCode>
                <c:ptCount val="11"/>
                <c:pt idx="0">
                  <c:v>29701178</c:v>
                </c:pt>
                <c:pt idx="1">
                  <c:v>23760943</c:v>
                </c:pt>
                <c:pt idx="2">
                  <c:v>19836015</c:v>
                </c:pt>
                <c:pt idx="3">
                  <c:v>19377103</c:v>
                </c:pt>
                <c:pt idx="4">
                  <c:v>20720273</c:v>
                </c:pt>
                <c:pt idx="5">
                  <c:v>36810393</c:v>
                </c:pt>
                <c:pt idx="6">
                  <c:v>37954790</c:v>
                </c:pt>
                <c:pt idx="7">
                  <c:v>37106323</c:v>
                </c:pt>
                <c:pt idx="8">
                  <c:v>43832913</c:v>
                </c:pt>
                <c:pt idx="9">
                  <c:v>43066571</c:v>
                </c:pt>
                <c:pt idx="10">
                  <c:v>39471987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0F-4CBA-BEAC-94882725F59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5"/>
        <c:overlap val="100"/>
        <c:axId val="1148951744"/>
        <c:axId val="1148946944"/>
      </c:barChart>
      <c:lineChart>
        <c:grouping val="standard"/>
        <c:varyColors val="0"/>
        <c:ser>
          <c:idx val="5"/>
          <c:order val="5"/>
          <c:tx>
            <c:strRef>
              <c:f>'Fig.1.2.16'!$A$46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'Fig.1.2.16'!$B$40:$L$40</c:f>
              <c:numCache>
                <c:formatCode>0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'Fig.1.2.16'!$B$46:$L$46</c:f>
              <c:numCache>
                <c:formatCode>_-* #,##0\ "€"_-;\-* #,##0\ "€"_-;_-* "-"??\ "€"_-;_-@_-</c:formatCode>
                <c:ptCount val="11"/>
                <c:pt idx="0">
                  <c:v>162861738</c:v>
                </c:pt>
                <c:pt idx="1">
                  <c:v>149243879</c:v>
                </c:pt>
                <c:pt idx="2">
                  <c:v>162666308</c:v>
                </c:pt>
                <c:pt idx="3">
                  <c:v>162037007</c:v>
                </c:pt>
                <c:pt idx="4">
                  <c:v>216814548</c:v>
                </c:pt>
                <c:pt idx="5">
                  <c:v>222814548</c:v>
                </c:pt>
                <c:pt idx="6">
                  <c:v>237357371</c:v>
                </c:pt>
                <c:pt idx="7">
                  <c:v>254827384</c:v>
                </c:pt>
                <c:pt idx="8">
                  <c:v>307835401</c:v>
                </c:pt>
                <c:pt idx="9">
                  <c:v>307826222</c:v>
                </c:pt>
                <c:pt idx="10">
                  <c:v>307827682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00F-4CBA-BEAC-94882725F59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48951744"/>
        <c:axId val="1148946944"/>
      </c:lineChart>
      <c:catAx>
        <c:axId val="11489517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48946944"/>
        <c:crosses val="autoZero"/>
        <c:auto val="1"/>
        <c:lblAlgn val="ctr"/>
        <c:lblOffset val="100"/>
        <c:noMultiLvlLbl val="0"/>
      </c:catAx>
      <c:valAx>
        <c:axId val="114894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48951744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/>
                    <a:t>Milioni €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'Fig.1.2.16'!$A$49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('Fig.1.2.16'!$B$48,'Fig.1.2.16'!$L$48)</c:f>
              <c:numCache>
                <c:formatCode>0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('Fig.1.2.16'!$B$49,'Fig.1.2.16'!$L$49)</c:f>
              <c:numCache>
                <c:formatCode>0%</c:formatCode>
                <c:ptCount val="2"/>
                <c:pt idx="0">
                  <c:v>0.12842654301036624</c:v>
                </c:pt>
                <c:pt idx="1">
                  <c:v>0.16428201216809343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3C-4317-8807-308F3DBA5DAC}"/>
            </c:ext>
          </c:extLst>
        </c:ser>
        <c:ser>
          <c:idx val="1"/>
          <c:order val="1"/>
          <c:tx>
            <c:strRef>
              <c:f>'Fig.1.2.16'!$A$50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('Fig.1.2.16'!$B$48,'Fig.1.2.16'!$L$48)</c:f>
              <c:numCache>
                <c:formatCode>0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('Fig.1.2.16'!$B$50,'Fig.1.2.16'!$L$50)</c:f>
              <c:numCache>
                <c:formatCode>0%</c:formatCode>
                <c:ptCount val="2"/>
                <c:pt idx="0">
                  <c:v>0.25829966888846539</c:v>
                </c:pt>
                <c:pt idx="1">
                  <c:v>0.20274208477455904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3C-4317-8807-308F3DBA5DAC}"/>
            </c:ext>
          </c:extLst>
        </c:ser>
        <c:ser>
          <c:idx val="2"/>
          <c:order val="2"/>
          <c:tx>
            <c:strRef>
              <c:f>'Fig.1.2.16'!$A$51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('Fig.1.2.16'!$B$48,'Fig.1.2.16'!$L$48)</c:f>
              <c:numCache>
                <c:formatCode>0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('Fig.1.2.16'!$B$51,'Fig.1.2.16'!$L$51)</c:f>
              <c:numCache>
                <c:formatCode>0%</c:formatCode>
                <c:ptCount val="2"/>
                <c:pt idx="0">
                  <c:v>0.27694888040553761</c:v>
                </c:pt>
                <c:pt idx="1">
                  <c:v>0.25425533691930929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3C-4317-8807-308F3DBA5DAC}"/>
            </c:ext>
          </c:extLst>
        </c:ser>
        <c:ser>
          <c:idx val="3"/>
          <c:order val="3"/>
          <c:tx>
            <c:strRef>
              <c:f>'Fig.1.2.16'!$A$52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('Fig.1.2.16'!$B$48,'Fig.1.2.16'!$L$48)</c:f>
              <c:numCache>
                <c:formatCode>0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('Fig.1.2.16'!$B$52,'Fig.1.2.16'!$L$52)</c:f>
              <c:numCache>
                <c:formatCode>0%</c:formatCode>
                <c:ptCount val="2"/>
                <c:pt idx="0">
                  <c:v>0.15395439903754435</c:v>
                </c:pt>
                <c:pt idx="1">
                  <c:v>0.25049302421086356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3C-4317-8807-308F3DBA5DAC}"/>
            </c:ext>
          </c:extLst>
        </c:ser>
        <c:ser>
          <c:idx val="4"/>
          <c:order val="4"/>
          <c:tx>
            <c:strRef>
              <c:f>'Fig.1.2.16'!$A$53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('Fig.1.2.16'!$B$48,'Fig.1.2.16'!$L$48)</c:f>
              <c:numCache>
                <c:formatCode>0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('Fig.1.2.16'!$B$53,'Fig.1.2.16'!$L$53)</c:f>
              <c:numCache>
                <c:formatCode>0%</c:formatCode>
                <c:ptCount val="2"/>
                <c:pt idx="0">
                  <c:v>0.18237050865808641</c:v>
                </c:pt>
                <c:pt idx="1">
                  <c:v>0.1282275419271747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3C-4317-8807-308F3DBA5DA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2112383"/>
        <c:axId val="102106143"/>
      </c:barChart>
      <c:catAx>
        <c:axId val="102112383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106143"/>
        <c:crosses val="autoZero"/>
        <c:auto val="1"/>
        <c:lblAlgn val="ctr"/>
        <c:lblOffset val="100"/>
        <c:noMultiLvlLbl val="0"/>
      </c:catAx>
      <c:valAx>
        <c:axId val="102106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112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01839540488892E-2"/>
          <c:y val="9.7241425484299718E-2"/>
          <c:w val="0.91297895805048024"/>
          <c:h val="0.82967579448797923"/>
        </c:manualLayout>
      </c:layout>
      <c:lineChart>
        <c:grouping val="standard"/>
        <c:varyColors val="0"/>
        <c:ser>
          <c:idx val="0"/>
          <c:order val="0"/>
          <c:tx>
            <c:strRef>
              <c:f>'Fig.1.2.18'!$A$42</c:f>
              <c:strCache>
                <c:ptCount val="1"/>
                <c:pt idx="0">
                  <c:v>Nord-Ovest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5142173992767348E-2"/>
                  <c:y val="6.51288545612278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2A-4099-B1A4-8168339B64B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06-46A4-8445-0974E8944E1A}"/>
                </c:ext>
              </c:extLst>
            </c:dLbl>
            <c:dLbl>
              <c:idx val="9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0D06-46A4-8445-0974E8944E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'Fig.1.2.18'!$B$41:$K$41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'Fig.1.2.18'!$B$42:$K$42</c:f>
              <c:numCache>
                <c:formatCode>0.0%</c:formatCode>
                <c:ptCount val="10"/>
                <c:pt idx="0">
                  <c:v>7.7429953838160259E-2</c:v>
                </c:pt>
                <c:pt idx="1">
                  <c:v>6.9331759846585045E-2</c:v>
                </c:pt>
                <c:pt idx="2">
                  <c:v>7.5751866207292559E-2</c:v>
                </c:pt>
                <c:pt idx="3">
                  <c:v>8.2205221672826304E-2</c:v>
                </c:pt>
                <c:pt idx="4">
                  <c:v>7.561469499237701E-2</c:v>
                </c:pt>
                <c:pt idx="5">
                  <c:v>9.061367688502904E-2</c:v>
                </c:pt>
                <c:pt idx="6">
                  <c:v>0.18221943922632713</c:v>
                </c:pt>
                <c:pt idx="7">
                  <c:v>0.2139928298121937</c:v>
                </c:pt>
                <c:pt idx="8">
                  <c:v>0.2200808958645247</c:v>
                </c:pt>
                <c:pt idx="9">
                  <c:v>0.29557789700516818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06-46A4-8445-0974E8944E1A}"/>
            </c:ext>
          </c:extLst>
        </c:ser>
        <c:ser>
          <c:idx val="1"/>
          <c:order val="1"/>
          <c:tx>
            <c:strRef>
              <c:f>'Fig.1.2.18'!$A$43</c:f>
              <c:strCache>
                <c:ptCount val="1"/>
                <c:pt idx="0">
                  <c:v>Nord-Est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762723173947092E-2"/>
                  <c:y val="-5.36555207815463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2A-4099-B1A4-8168339B64BF}"/>
                </c:ext>
              </c:extLst>
            </c:dLbl>
            <c:dLbl>
              <c:idx val="1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D06-46A4-8445-0974E8944E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06-46A4-8445-0974E8944E1A}"/>
                </c:ext>
              </c:extLst>
            </c:dLbl>
            <c:dLbl>
              <c:idx val="9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0D06-46A4-8445-0974E8944E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'Fig.1.2.18'!$B$41:$K$41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'Fig.1.2.18'!$B$43:$K$43</c:f>
              <c:numCache>
                <c:formatCode>0.0%</c:formatCode>
                <c:ptCount val="10"/>
                <c:pt idx="0">
                  <c:v>0.11263285048005556</c:v>
                </c:pt>
                <c:pt idx="1">
                  <c:v>0.11707556658962999</c:v>
                </c:pt>
                <c:pt idx="2">
                  <c:v>0.1227862764471398</c:v>
                </c:pt>
                <c:pt idx="3">
                  <c:v>0.1244439394565412</c:v>
                </c:pt>
                <c:pt idx="4">
                  <c:v>0.10437328702994399</c:v>
                </c:pt>
                <c:pt idx="5">
                  <c:v>0.12583424341706104</c:v>
                </c:pt>
                <c:pt idx="6">
                  <c:v>0.18587912267512177</c:v>
                </c:pt>
                <c:pt idx="7">
                  <c:v>0.21065870598425548</c:v>
                </c:pt>
                <c:pt idx="8">
                  <c:v>0.23233590492597309</c:v>
                </c:pt>
                <c:pt idx="9">
                  <c:v>0.2646936986696124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D06-46A4-8445-0974E8944E1A}"/>
            </c:ext>
          </c:extLst>
        </c:ser>
        <c:ser>
          <c:idx val="2"/>
          <c:order val="2"/>
          <c:tx>
            <c:strRef>
              <c:f>'Fig.1.2.18'!$A$44</c:f>
              <c:strCache>
                <c:ptCount val="1"/>
                <c:pt idx="0">
                  <c:v>Centro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9362737472437347E-2"/>
                  <c:y val="3.11521624859507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0D06-46A4-8445-0974E8944E1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06-46A4-8445-0974E8944E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D06-46A4-8445-0974E8944E1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06-46A4-8445-0974E8944E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D06-46A4-8445-0974E8944E1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D06-46A4-8445-0974E8944E1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D06-46A4-8445-0974E8944E1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D06-46A4-8445-0974E8944E1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D06-46A4-8445-0974E8944E1A}"/>
                </c:ext>
              </c:extLst>
            </c:dLbl>
            <c:dLbl>
              <c:idx val="9"/>
              <c:layout>
                <c:manualLayout>
                  <c:x val="-4.2034913470965132E-3"/>
                  <c:y val="-3.3533382811509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0D06-46A4-8445-0974E8944E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'Fig.1.2.18'!$B$41:$K$41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'Fig.1.2.18'!$B$44:$K$44</c:f>
              <c:numCache>
                <c:formatCode>0.0%</c:formatCode>
                <c:ptCount val="10"/>
                <c:pt idx="0">
                  <c:v>8.9710484249409653E-2</c:v>
                </c:pt>
                <c:pt idx="1">
                  <c:v>9.4943221634914726E-2</c:v>
                </c:pt>
                <c:pt idx="2">
                  <c:v>0.10763671108714973</c:v>
                </c:pt>
                <c:pt idx="3">
                  <c:v>0.11092510037829183</c:v>
                </c:pt>
                <c:pt idx="4">
                  <c:v>9.7146813196397813E-2</c:v>
                </c:pt>
                <c:pt idx="5">
                  <c:v>0.11448910500382753</c:v>
                </c:pt>
                <c:pt idx="6">
                  <c:v>0.2238489193052367</c:v>
                </c:pt>
                <c:pt idx="7">
                  <c:v>0.24706177691639089</c:v>
                </c:pt>
                <c:pt idx="8">
                  <c:v>0.2485603804853074</c:v>
                </c:pt>
                <c:pt idx="9">
                  <c:v>0.34422635697897352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0D06-46A4-8445-0974E8944E1A}"/>
            </c:ext>
          </c:extLst>
        </c:ser>
        <c:ser>
          <c:idx val="3"/>
          <c:order val="3"/>
          <c:tx>
            <c:strRef>
              <c:f>'Fig.1.2.18'!$A$45</c:f>
              <c:strCache>
                <c:ptCount val="1"/>
                <c:pt idx="0">
                  <c:v>Sud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685269046615066E-2"/>
                  <c:y val="-8.03027950421158E-3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2A-4099-B1A4-8168339B64BF}"/>
                </c:ext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D06-46A4-8445-0974E8944E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'Fig.1.2.18'!$B$41:$K$41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'Fig.1.2.18'!$B$45:$K$45</c:f>
              <c:numCache>
                <c:formatCode>0.0%</c:formatCode>
                <c:ptCount val="10"/>
                <c:pt idx="0">
                  <c:v>0.10272935238961159</c:v>
                </c:pt>
                <c:pt idx="1">
                  <c:v>0.1040775039895455</c:v>
                </c:pt>
                <c:pt idx="2">
                  <c:v>0.100693026837348</c:v>
                </c:pt>
                <c:pt idx="3">
                  <c:v>0.10979626368130085</c:v>
                </c:pt>
                <c:pt idx="4">
                  <c:v>9.9042426590651211E-2</c:v>
                </c:pt>
                <c:pt idx="5">
                  <c:v>0.12047036169541912</c:v>
                </c:pt>
                <c:pt idx="6">
                  <c:v>0.29209690626934831</c:v>
                </c:pt>
                <c:pt idx="7">
                  <c:v>0.30126560432606569</c:v>
                </c:pt>
                <c:pt idx="8">
                  <c:v>0.33373199476211263</c:v>
                </c:pt>
                <c:pt idx="9">
                  <c:v>0.42441591171283655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0D06-46A4-8445-0974E8944E1A}"/>
            </c:ext>
          </c:extLst>
        </c:ser>
        <c:ser>
          <c:idx val="4"/>
          <c:order val="4"/>
          <c:tx>
            <c:strRef>
              <c:f>'Fig.1.2.18'!$A$46</c:f>
              <c:strCache>
                <c:ptCount val="1"/>
                <c:pt idx="0">
                  <c:v>Isole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7189141885375093E-2"/>
                  <c:y val="-7.818966855794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D06-46A4-8445-0974E8944E1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0D06-46A4-8445-0974E8944E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D06-46A4-8445-0974E8944E1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D06-46A4-8445-0974E8944E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D06-46A4-8445-0974E8944E1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D06-46A4-8445-0974E8944E1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D06-46A4-8445-0974E8944E1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0D06-46A4-8445-0974E8944E1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0D06-46A4-8445-0974E8944E1A}"/>
                </c:ext>
              </c:extLst>
            </c:dLbl>
            <c:dLbl>
              <c:idx val="9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0D06-46A4-8445-0974E8944E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'Fig.1.2.18'!$B$41:$K$41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'Fig.1.2.18'!$B$46:$K$46</c:f>
              <c:numCache>
                <c:formatCode>0.0%</c:formatCode>
                <c:ptCount val="10"/>
                <c:pt idx="0">
                  <c:v>0.13214346907304814</c:v>
                </c:pt>
                <c:pt idx="1">
                  <c:v>0.14431180613584815</c:v>
                </c:pt>
                <c:pt idx="2">
                  <c:v>0.13584527758653064</c:v>
                </c:pt>
                <c:pt idx="3">
                  <c:v>0.14307255574276703</c:v>
                </c:pt>
                <c:pt idx="4">
                  <c:v>9.273142001157525E-2</c:v>
                </c:pt>
                <c:pt idx="5">
                  <c:v>0.1628976751563804</c:v>
                </c:pt>
                <c:pt idx="6">
                  <c:v>0.29164610111992434</c:v>
                </c:pt>
                <c:pt idx="7">
                  <c:v>0.33838774019552759</c:v>
                </c:pt>
                <c:pt idx="8">
                  <c:v>0.35801770059980703</c:v>
                </c:pt>
                <c:pt idx="9">
                  <c:v>0.45435148639713152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0D06-46A4-8445-0974E8944E1A}"/>
            </c:ext>
          </c:extLst>
        </c:ser>
        <c:ser>
          <c:idx val="5"/>
          <c:order val="5"/>
          <c:tx>
            <c:strRef>
              <c:f>'Fig.1.2.18'!$A$47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1977348808359857E-2"/>
                  <c:y val="-2.09158780785563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0D06-46A4-8445-0974E8944E1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0D06-46A4-8445-0974E8944E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0D06-46A4-8445-0974E8944E1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0D06-46A4-8445-0974E8944E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0D06-46A4-8445-0974E8944E1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0D06-46A4-8445-0974E8944E1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0D06-46A4-8445-0974E8944E1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0D06-46A4-8445-0974E8944E1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0D06-46A4-8445-0974E8944E1A}"/>
                </c:ext>
              </c:extLst>
            </c:dLbl>
            <c:dLbl>
              <c:idx val="9"/>
              <c:layout>
                <c:manualLayout>
                  <c:x val="-2.1017456735484105E-3"/>
                  <c:y val="2.17096181870758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367-4E46-A1C8-1ABD482490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'Fig.1.2.18'!$B$41:$K$41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'Fig.1.2.18'!$B$47:$K$47</c:f>
              <c:numCache>
                <c:formatCode>0.0%</c:formatCode>
                <c:ptCount val="10"/>
                <c:pt idx="0">
                  <c:v>9.936708548539068E-2</c:v>
                </c:pt>
                <c:pt idx="1">
                  <c:v>0.10126315282743034</c:v>
                </c:pt>
                <c:pt idx="2">
                  <c:v>0.10479996746966255</c:v>
                </c:pt>
                <c:pt idx="3">
                  <c:v>0.11010322361576981</c:v>
                </c:pt>
                <c:pt idx="4">
                  <c:v>9.3728456276183911E-2</c:v>
                </c:pt>
                <c:pt idx="5">
                  <c:v>0.11726499989773209</c:v>
                </c:pt>
                <c:pt idx="6">
                  <c:v>0.22849103879124566</c:v>
                </c:pt>
                <c:pt idx="7">
                  <c:v>0.25251833124108952</c:v>
                </c:pt>
                <c:pt idx="8">
                  <c:v>0.26723066351662267</c:v>
                </c:pt>
                <c:pt idx="9">
                  <c:v>0.3434568906004975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0D06-46A4-8445-0974E8944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6152399"/>
        <c:axId val="1626149039"/>
      </c:lineChart>
      <c:catAx>
        <c:axId val="1626152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6149039"/>
        <c:crossesAt val="0"/>
        <c:auto val="1"/>
        <c:lblAlgn val="ctr"/>
        <c:lblOffset val="100"/>
        <c:noMultiLvlLbl val="0"/>
      </c:catAx>
      <c:valAx>
        <c:axId val="16261490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6152399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'Fig.1.2.19'!$C$17</c:f>
              <c:strCache>
                <c:ptCount val="1"/>
                <c:pt idx="0">
                  <c:v>numero nati in Italia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E9-410D-998B-8506D9F2FB2E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E9-410D-998B-8506D9F2FB2E}"/>
                </c:ext>
              </c:extLst>
            </c:dLbl>
            <c:dLbl>
              <c:idx val="2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E9-410D-998B-8506D9F2FB2E}"/>
                </c:ext>
              </c:extLst>
            </c:dLbl>
            <c:dLbl>
              <c:idx val="2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E9-410D-998B-8506D9F2FB2E}"/>
                </c:ext>
              </c:extLst>
            </c:dLbl>
            <c:dLbl>
              <c:idx val="2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E9-410D-998B-8506D9F2FB2E}"/>
                </c:ext>
              </c:extLst>
            </c:dLbl>
            <c:dLbl>
              <c:idx val="3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E9-410D-998B-8506D9F2FB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'Fig.1.2.19'!$B$18:$B$57</c:f>
              <c:strCache>
                <c:ptCount val="40"/>
                <c:pt idx="0">
                  <c:v>1982 - a.a. 2001/02</c:v>
                </c:pt>
                <c:pt idx="1">
                  <c:v>1983 - a.a. 2002/03</c:v>
                </c:pt>
                <c:pt idx="2">
                  <c:v>1984 - a.a. 2003/04</c:v>
                </c:pt>
                <c:pt idx="3">
                  <c:v>1985 - a.a. 2004/05</c:v>
                </c:pt>
                <c:pt idx="4">
                  <c:v>1986 - a.a. 2005/06</c:v>
                </c:pt>
                <c:pt idx="5">
                  <c:v>1987 - a.a. 2006/07</c:v>
                </c:pt>
                <c:pt idx="6">
                  <c:v>1988 - a.a. 2007/08</c:v>
                </c:pt>
                <c:pt idx="7">
                  <c:v>1989 - a.a. 2008/09</c:v>
                </c:pt>
                <c:pt idx="8">
                  <c:v>1990 - a.a. 2009/10</c:v>
                </c:pt>
                <c:pt idx="9">
                  <c:v>1991 - a.a. 2010/11</c:v>
                </c:pt>
                <c:pt idx="10">
                  <c:v>1992 - a.a. 2011/12</c:v>
                </c:pt>
                <c:pt idx="11">
                  <c:v>1993 - a.a. 2012/13</c:v>
                </c:pt>
                <c:pt idx="12">
                  <c:v>1994 - a.a. 2013/14</c:v>
                </c:pt>
                <c:pt idx="13">
                  <c:v>1995 - a.a. 2014/15</c:v>
                </c:pt>
                <c:pt idx="14">
                  <c:v>1996 - a.a. 2015/16</c:v>
                </c:pt>
                <c:pt idx="15">
                  <c:v>1997 - a.a. 2016/17</c:v>
                </c:pt>
                <c:pt idx="16">
                  <c:v>1998 - a.a. 2017/18</c:v>
                </c:pt>
                <c:pt idx="17">
                  <c:v>1999 - a.a. 2018/19</c:v>
                </c:pt>
                <c:pt idx="18">
                  <c:v>2000 - a.a. 2019/20</c:v>
                </c:pt>
                <c:pt idx="19">
                  <c:v>2001 - a.a. 2020/21</c:v>
                </c:pt>
                <c:pt idx="20">
                  <c:v>2002 - a.a. 2021/22</c:v>
                </c:pt>
                <c:pt idx="21">
                  <c:v>2003 - a.a. 2022/23</c:v>
                </c:pt>
                <c:pt idx="22">
                  <c:v>2004 - a.a. 2023/24</c:v>
                </c:pt>
                <c:pt idx="23">
                  <c:v>2005 - a.a. 2024/25</c:v>
                </c:pt>
                <c:pt idx="24">
                  <c:v>2006 - a.a. 2025/26</c:v>
                </c:pt>
                <c:pt idx="25">
                  <c:v>2007 - a.a. 2026/27</c:v>
                </c:pt>
                <c:pt idx="26">
                  <c:v>2008 - a.a. 2027/28</c:v>
                </c:pt>
                <c:pt idx="27">
                  <c:v>2009 - a.a. 2028/29</c:v>
                </c:pt>
                <c:pt idx="28">
                  <c:v>2010 - a.a. 2029/30</c:v>
                </c:pt>
                <c:pt idx="29">
                  <c:v>2011 - a.a. 2030/31</c:v>
                </c:pt>
                <c:pt idx="30">
                  <c:v>2012 - a.a. 2031/32</c:v>
                </c:pt>
                <c:pt idx="31">
                  <c:v>2013 - a.a. 2032/33</c:v>
                </c:pt>
                <c:pt idx="32">
                  <c:v>2014 - a.a. 2033/34</c:v>
                </c:pt>
                <c:pt idx="33">
                  <c:v>2015 - a.a. 2034/35</c:v>
                </c:pt>
                <c:pt idx="34">
                  <c:v>2016 - a.a. 2035/36</c:v>
                </c:pt>
                <c:pt idx="35">
                  <c:v>2017 - a.a. 2036/37</c:v>
                </c:pt>
                <c:pt idx="36">
                  <c:v>2018 - a.a. 2037/38</c:v>
                </c:pt>
                <c:pt idx="37">
                  <c:v>2019 - a.a. 2038/39</c:v>
                </c:pt>
                <c:pt idx="38">
                  <c:v>2020 - a.a. 2039/40</c:v>
                </c:pt>
                <c:pt idx="39">
                  <c:v>2021 - a.a. 2040/41</c:v>
                </c:pt>
              </c:strCache>
            </c:strRef>
          </c:cat>
          <c:val>
            <c:numRef>
              <c:f>'Fig.1.2.19'!$C$18:$C$57</c:f>
              <c:numCache>
                <c:formatCode>#,##0</c:formatCode>
                <c:ptCount val="40"/>
                <c:pt idx="0">
                  <c:v>619097</c:v>
                </c:pt>
                <c:pt idx="1">
                  <c:v>601928</c:v>
                </c:pt>
                <c:pt idx="2">
                  <c:v>587871</c:v>
                </c:pt>
                <c:pt idx="3">
                  <c:v>577345</c:v>
                </c:pt>
                <c:pt idx="4">
                  <c:v>555445</c:v>
                </c:pt>
                <c:pt idx="5">
                  <c:v>551539</c:v>
                </c:pt>
                <c:pt idx="6">
                  <c:v>569698</c:v>
                </c:pt>
                <c:pt idx="7">
                  <c:v>560688</c:v>
                </c:pt>
                <c:pt idx="8">
                  <c:v>569255</c:v>
                </c:pt>
                <c:pt idx="9">
                  <c:v>562787</c:v>
                </c:pt>
                <c:pt idx="10">
                  <c:v>567841</c:v>
                </c:pt>
                <c:pt idx="11">
                  <c:v>549484</c:v>
                </c:pt>
                <c:pt idx="12">
                  <c:v>533050</c:v>
                </c:pt>
                <c:pt idx="13">
                  <c:v>525609</c:v>
                </c:pt>
                <c:pt idx="14">
                  <c:v>528103</c:v>
                </c:pt>
                <c:pt idx="15">
                  <c:v>534462</c:v>
                </c:pt>
                <c:pt idx="16">
                  <c:v>531548</c:v>
                </c:pt>
                <c:pt idx="17">
                  <c:v>523463</c:v>
                </c:pt>
                <c:pt idx="18">
                  <c:v>538999</c:v>
                </c:pt>
                <c:pt idx="19">
                  <c:v>528876</c:v>
                </c:pt>
                <c:pt idx="20">
                  <c:v>509340</c:v>
                </c:pt>
                <c:pt idx="21">
                  <c:v>513657</c:v>
                </c:pt>
                <c:pt idx="22">
                  <c:v>546989</c:v>
                </c:pt>
                <c:pt idx="23">
                  <c:v>549110</c:v>
                </c:pt>
                <c:pt idx="24">
                  <c:v>556427</c:v>
                </c:pt>
                <c:pt idx="25">
                  <c:v>564365</c:v>
                </c:pt>
                <c:pt idx="26">
                  <c:v>569366</c:v>
                </c:pt>
                <c:pt idx="27">
                  <c:v>564573</c:v>
                </c:pt>
                <c:pt idx="28">
                  <c:v>556805</c:v>
                </c:pt>
                <c:pt idx="29">
                  <c:v>540910</c:v>
                </c:pt>
                <c:pt idx="30">
                  <c:v>527770</c:v>
                </c:pt>
                <c:pt idx="31">
                  <c:v>503792</c:v>
                </c:pt>
                <c:pt idx="32">
                  <c:v>492127</c:v>
                </c:pt>
                <c:pt idx="33">
                  <c:v>485780</c:v>
                </c:pt>
                <c:pt idx="34">
                  <c:v>473438</c:v>
                </c:pt>
                <c:pt idx="35">
                  <c:v>453628</c:v>
                </c:pt>
                <c:pt idx="36">
                  <c:v>440780</c:v>
                </c:pt>
                <c:pt idx="37">
                  <c:v>417614</c:v>
                </c:pt>
                <c:pt idx="38">
                  <c:v>404892</c:v>
                </c:pt>
                <c:pt idx="39">
                  <c:v>400249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FE9-410D-998B-8506D9F2FB2E}"/>
            </c:ext>
          </c:extLst>
        </c:ser>
        <c:ser>
          <c:idx val="1"/>
          <c:order val="1"/>
          <c:tx>
            <c:strRef>
              <c:f>'Fig.1.2.19'!$G$17</c:f>
              <c:strCache>
                <c:ptCount val="1"/>
                <c:pt idx="0">
                  <c:v>immatricolati 19-enni (solo italiani) 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9704088521754655E-2"/>
                  <c:y val="-6.28436392788228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E9-410D-998B-8506D9F2FB2E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E9-410D-998B-8506D9F2FB2E}"/>
                </c:ext>
              </c:extLst>
            </c:dLbl>
            <c:dLbl>
              <c:idx val="2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E9-410D-998B-8506D9F2FB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'Fig.1.2.19'!$B$18:$B$57</c:f>
              <c:strCache>
                <c:ptCount val="40"/>
                <c:pt idx="0">
                  <c:v>1982 - a.a. 2001/02</c:v>
                </c:pt>
                <c:pt idx="1">
                  <c:v>1983 - a.a. 2002/03</c:v>
                </c:pt>
                <c:pt idx="2">
                  <c:v>1984 - a.a. 2003/04</c:v>
                </c:pt>
                <c:pt idx="3">
                  <c:v>1985 - a.a. 2004/05</c:v>
                </c:pt>
                <c:pt idx="4">
                  <c:v>1986 - a.a. 2005/06</c:v>
                </c:pt>
                <c:pt idx="5">
                  <c:v>1987 - a.a. 2006/07</c:v>
                </c:pt>
                <c:pt idx="6">
                  <c:v>1988 - a.a. 2007/08</c:v>
                </c:pt>
                <c:pt idx="7">
                  <c:v>1989 - a.a. 2008/09</c:v>
                </c:pt>
                <c:pt idx="8">
                  <c:v>1990 - a.a. 2009/10</c:v>
                </c:pt>
                <c:pt idx="9">
                  <c:v>1991 - a.a. 2010/11</c:v>
                </c:pt>
                <c:pt idx="10">
                  <c:v>1992 - a.a. 2011/12</c:v>
                </c:pt>
                <c:pt idx="11">
                  <c:v>1993 - a.a. 2012/13</c:v>
                </c:pt>
                <c:pt idx="12">
                  <c:v>1994 - a.a. 2013/14</c:v>
                </c:pt>
                <c:pt idx="13">
                  <c:v>1995 - a.a. 2014/15</c:v>
                </c:pt>
                <c:pt idx="14">
                  <c:v>1996 - a.a. 2015/16</c:v>
                </c:pt>
                <c:pt idx="15">
                  <c:v>1997 - a.a. 2016/17</c:v>
                </c:pt>
                <c:pt idx="16">
                  <c:v>1998 - a.a. 2017/18</c:v>
                </c:pt>
                <c:pt idx="17">
                  <c:v>1999 - a.a. 2018/19</c:v>
                </c:pt>
                <c:pt idx="18">
                  <c:v>2000 - a.a. 2019/20</c:v>
                </c:pt>
                <c:pt idx="19">
                  <c:v>2001 - a.a. 2020/21</c:v>
                </c:pt>
                <c:pt idx="20">
                  <c:v>2002 - a.a. 2021/22</c:v>
                </c:pt>
                <c:pt idx="21">
                  <c:v>2003 - a.a. 2022/23</c:v>
                </c:pt>
                <c:pt idx="22">
                  <c:v>2004 - a.a. 2023/24</c:v>
                </c:pt>
                <c:pt idx="23">
                  <c:v>2005 - a.a. 2024/25</c:v>
                </c:pt>
                <c:pt idx="24">
                  <c:v>2006 - a.a. 2025/26</c:v>
                </c:pt>
                <c:pt idx="25">
                  <c:v>2007 - a.a. 2026/27</c:v>
                </c:pt>
                <c:pt idx="26">
                  <c:v>2008 - a.a. 2027/28</c:v>
                </c:pt>
                <c:pt idx="27">
                  <c:v>2009 - a.a. 2028/29</c:v>
                </c:pt>
                <c:pt idx="28">
                  <c:v>2010 - a.a. 2029/30</c:v>
                </c:pt>
                <c:pt idx="29">
                  <c:v>2011 - a.a. 2030/31</c:v>
                </c:pt>
                <c:pt idx="30">
                  <c:v>2012 - a.a. 2031/32</c:v>
                </c:pt>
                <c:pt idx="31">
                  <c:v>2013 - a.a. 2032/33</c:v>
                </c:pt>
                <c:pt idx="32">
                  <c:v>2014 - a.a. 2033/34</c:v>
                </c:pt>
                <c:pt idx="33">
                  <c:v>2015 - a.a. 2034/35</c:v>
                </c:pt>
                <c:pt idx="34">
                  <c:v>2016 - a.a. 2035/36</c:v>
                </c:pt>
                <c:pt idx="35">
                  <c:v>2017 - a.a. 2036/37</c:v>
                </c:pt>
                <c:pt idx="36">
                  <c:v>2018 - a.a. 2037/38</c:v>
                </c:pt>
                <c:pt idx="37">
                  <c:v>2019 - a.a. 2038/39</c:v>
                </c:pt>
                <c:pt idx="38">
                  <c:v>2020 - a.a. 2039/40</c:v>
                </c:pt>
                <c:pt idx="39">
                  <c:v>2021 - a.a. 2040/41</c:v>
                </c:pt>
              </c:strCache>
            </c:strRef>
          </c:cat>
          <c:val>
            <c:numRef>
              <c:f>'Fig.1.2.19'!$G$18:$G$57</c:f>
              <c:numCache>
                <c:formatCode>#,##0</c:formatCode>
                <c:ptCount val="40"/>
                <c:pt idx="0">
                  <c:v>190894</c:v>
                </c:pt>
                <c:pt idx="1">
                  <c:v>201188</c:v>
                </c:pt>
                <c:pt idx="2">
                  <c:v>209248</c:v>
                </c:pt>
                <c:pt idx="3">
                  <c:v>213196</c:v>
                </c:pt>
                <c:pt idx="4">
                  <c:v>205854</c:v>
                </c:pt>
                <c:pt idx="5">
                  <c:v>207867</c:v>
                </c:pt>
                <c:pt idx="6">
                  <c:v>214457</c:v>
                </c:pt>
                <c:pt idx="7">
                  <c:v>210004</c:v>
                </c:pt>
                <c:pt idx="8">
                  <c:v>210796</c:v>
                </c:pt>
                <c:pt idx="9">
                  <c:v>204694</c:v>
                </c:pt>
                <c:pt idx="10">
                  <c:v>200072</c:v>
                </c:pt>
                <c:pt idx="11">
                  <c:v>191965</c:v>
                </c:pt>
                <c:pt idx="12">
                  <c:v>188898</c:v>
                </c:pt>
                <c:pt idx="13">
                  <c:v>190882</c:v>
                </c:pt>
                <c:pt idx="14">
                  <c:v>196574</c:v>
                </c:pt>
                <c:pt idx="15">
                  <c:v>204732</c:v>
                </c:pt>
                <c:pt idx="16">
                  <c:v>205053</c:v>
                </c:pt>
                <c:pt idx="17">
                  <c:v>210571</c:v>
                </c:pt>
                <c:pt idx="18">
                  <c:v>221708</c:v>
                </c:pt>
                <c:pt idx="19">
                  <c:v>229813</c:v>
                </c:pt>
                <c:pt idx="20">
                  <c:v>232490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FE9-410D-998B-8506D9F2FB2E}"/>
            </c:ext>
          </c:extLst>
        </c:ser>
        <c:ser>
          <c:idx val="2"/>
          <c:order val="2"/>
          <c:tx>
            <c:strRef>
              <c:f>'Fig.1.2.19'!$E$17</c:f>
              <c:strCache>
                <c:ptCount val="1"/>
                <c:pt idx="0">
                  <c:v> Immatricolati </c:v>
                </c:pt>
              </c:strCache>
            </c:strRef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E9-410D-998B-8506D9F2FB2E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E9-410D-998B-8506D9F2FB2E}"/>
                </c:ext>
              </c:extLst>
            </c:dLbl>
            <c:dLbl>
              <c:idx val="2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FE9-410D-998B-8506D9F2FB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'Fig.1.2.19'!$B$18:$B$57</c:f>
              <c:strCache>
                <c:ptCount val="40"/>
                <c:pt idx="0">
                  <c:v>1982 - a.a. 2001/02</c:v>
                </c:pt>
                <c:pt idx="1">
                  <c:v>1983 - a.a. 2002/03</c:v>
                </c:pt>
                <c:pt idx="2">
                  <c:v>1984 - a.a. 2003/04</c:v>
                </c:pt>
                <c:pt idx="3">
                  <c:v>1985 - a.a. 2004/05</c:v>
                </c:pt>
                <c:pt idx="4">
                  <c:v>1986 - a.a. 2005/06</c:v>
                </c:pt>
                <c:pt idx="5">
                  <c:v>1987 - a.a. 2006/07</c:v>
                </c:pt>
                <c:pt idx="6">
                  <c:v>1988 - a.a. 2007/08</c:v>
                </c:pt>
                <c:pt idx="7">
                  <c:v>1989 - a.a. 2008/09</c:v>
                </c:pt>
                <c:pt idx="8">
                  <c:v>1990 - a.a. 2009/10</c:v>
                </c:pt>
                <c:pt idx="9">
                  <c:v>1991 - a.a. 2010/11</c:v>
                </c:pt>
                <c:pt idx="10">
                  <c:v>1992 - a.a. 2011/12</c:v>
                </c:pt>
                <c:pt idx="11">
                  <c:v>1993 - a.a. 2012/13</c:v>
                </c:pt>
                <c:pt idx="12">
                  <c:v>1994 - a.a. 2013/14</c:v>
                </c:pt>
                <c:pt idx="13">
                  <c:v>1995 - a.a. 2014/15</c:v>
                </c:pt>
                <c:pt idx="14">
                  <c:v>1996 - a.a. 2015/16</c:v>
                </c:pt>
                <c:pt idx="15">
                  <c:v>1997 - a.a. 2016/17</c:v>
                </c:pt>
                <c:pt idx="16">
                  <c:v>1998 - a.a. 2017/18</c:v>
                </c:pt>
                <c:pt idx="17">
                  <c:v>1999 - a.a. 2018/19</c:v>
                </c:pt>
                <c:pt idx="18">
                  <c:v>2000 - a.a. 2019/20</c:v>
                </c:pt>
                <c:pt idx="19">
                  <c:v>2001 - a.a. 2020/21</c:v>
                </c:pt>
                <c:pt idx="20">
                  <c:v>2002 - a.a. 2021/22</c:v>
                </c:pt>
                <c:pt idx="21">
                  <c:v>2003 - a.a. 2022/23</c:v>
                </c:pt>
                <c:pt idx="22">
                  <c:v>2004 - a.a. 2023/24</c:v>
                </c:pt>
                <c:pt idx="23">
                  <c:v>2005 - a.a. 2024/25</c:v>
                </c:pt>
                <c:pt idx="24">
                  <c:v>2006 - a.a. 2025/26</c:v>
                </c:pt>
                <c:pt idx="25">
                  <c:v>2007 - a.a. 2026/27</c:v>
                </c:pt>
                <c:pt idx="26">
                  <c:v>2008 - a.a. 2027/28</c:v>
                </c:pt>
                <c:pt idx="27">
                  <c:v>2009 - a.a. 2028/29</c:v>
                </c:pt>
                <c:pt idx="28">
                  <c:v>2010 - a.a. 2029/30</c:v>
                </c:pt>
                <c:pt idx="29">
                  <c:v>2011 - a.a. 2030/31</c:v>
                </c:pt>
                <c:pt idx="30">
                  <c:v>2012 - a.a. 2031/32</c:v>
                </c:pt>
                <c:pt idx="31">
                  <c:v>2013 - a.a. 2032/33</c:v>
                </c:pt>
                <c:pt idx="32">
                  <c:v>2014 - a.a. 2033/34</c:v>
                </c:pt>
                <c:pt idx="33">
                  <c:v>2015 - a.a. 2034/35</c:v>
                </c:pt>
                <c:pt idx="34">
                  <c:v>2016 - a.a. 2035/36</c:v>
                </c:pt>
                <c:pt idx="35">
                  <c:v>2017 - a.a. 2036/37</c:v>
                </c:pt>
                <c:pt idx="36">
                  <c:v>2018 - a.a. 2037/38</c:v>
                </c:pt>
                <c:pt idx="37">
                  <c:v>2019 - a.a. 2038/39</c:v>
                </c:pt>
                <c:pt idx="38">
                  <c:v>2020 - a.a. 2039/40</c:v>
                </c:pt>
                <c:pt idx="39">
                  <c:v>2021 - a.a. 2040/41</c:v>
                </c:pt>
              </c:strCache>
            </c:strRef>
          </c:cat>
          <c:val>
            <c:numRef>
              <c:f>'Fig.1.2.19'!$E$18:$E$57</c:f>
              <c:numCache>
                <c:formatCode>#,##0</c:formatCode>
                <c:ptCount val="40"/>
                <c:pt idx="0">
                  <c:v>305492</c:v>
                </c:pt>
                <c:pt idx="1">
                  <c:v>329600</c:v>
                </c:pt>
                <c:pt idx="2">
                  <c:v>333555</c:v>
                </c:pt>
                <c:pt idx="3">
                  <c:v>332634</c:v>
                </c:pt>
                <c:pt idx="4">
                  <c:v>319034</c:v>
                </c:pt>
                <c:pt idx="5">
                  <c:v>305800</c:v>
                </c:pt>
                <c:pt idx="6">
                  <c:v>305399</c:v>
                </c:pt>
                <c:pt idx="7">
                  <c:v>292657</c:v>
                </c:pt>
                <c:pt idx="8">
                  <c:v>295965</c:v>
                </c:pt>
                <c:pt idx="9">
                  <c:v>288183</c:v>
                </c:pt>
                <c:pt idx="10">
                  <c:v>279539</c:v>
                </c:pt>
                <c:pt idx="11">
                  <c:v>269450</c:v>
                </c:pt>
                <c:pt idx="12">
                  <c:v>268746</c:v>
                </c:pt>
                <c:pt idx="13">
                  <c:v>269146</c:v>
                </c:pt>
                <c:pt idx="14">
                  <c:v>274536</c:v>
                </c:pt>
                <c:pt idx="15">
                  <c:v>288736</c:v>
                </c:pt>
                <c:pt idx="16">
                  <c:v>291659</c:v>
                </c:pt>
                <c:pt idx="17">
                  <c:v>297612</c:v>
                </c:pt>
                <c:pt idx="18">
                  <c:v>313597</c:v>
                </c:pt>
                <c:pt idx="19">
                  <c:v>336118</c:v>
                </c:pt>
                <c:pt idx="20">
                  <c:v>331502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FE9-410D-998B-8506D9F2F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75006624"/>
        <c:axId val="-667384800"/>
      </c:lineChart>
      <c:catAx>
        <c:axId val="-77500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667384800"/>
        <c:crosses val="autoZero"/>
        <c:auto val="1"/>
        <c:lblAlgn val="ctr"/>
        <c:lblOffset val="100"/>
        <c:noMultiLvlLbl val="0"/>
      </c:catAx>
      <c:valAx>
        <c:axId val="-66738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75006624"/>
        <c:crossesAt val="0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227271638657864E-2"/>
          <c:y val="0.15257228742405449"/>
          <c:w val="0.87726336045183384"/>
          <c:h val="0.72007082054308569"/>
        </c:manualLayout>
      </c:layout>
      <c:doughnutChart>
        <c:varyColors val="1"/>
        <c:ser>
          <c:idx val="0"/>
          <c:order val="0"/>
          <c:tx>
            <c:strRef>
              <c:f>'Fig.1.2.2'!$B$14</c:f>
              <c:strCache>
                <c:ptCount val="1"/>
                <c:pt idx="0">
                  <c:v>2011/12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4B-4810-9DB8-A0DC34E8DCDD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4B-4810-9DB8-A0DC34E8DCDD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4B-4810-9DB8-A0DC34E8DCDD}"/>
                </c:ext>
              </c:extLst>
            </c:dLbl>
            <c:dLbl>
              <c:idx val="1"/>
              <c:layout>
                <c:manualLayout>
                  <c:x val="1.8923268975345215E-3"/>
                  <c:y val="0.106666707388864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4B-4810-9DB8-A0DC34E8DCD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'Fig.1.2.2'!$A$15:$A$16</c:f>
              <c:strCache>
                <c:ptCount val="2"/>
                <c:pt idx="0">
                  <c:v>Tradizionale</c:v>
                </c:pt>
                <c:pt idx="1">
                  <c:v>Telematica</c:v>
                </c:pt>
              </c:strCache>
            </c:strRef>
          </c:cat>
          <c:val>
            <c:numRef>
              <c:f>'Fig.1.2.2'!$B$15:$B$16</c:f>
              <c:numCache>
                <c:formatCode>#,##0</c:formatCode>
                <c:ptCount val="2"/>
                <c:pt idx="0">
                  <c:v>1723178</c:v>
                </c:pt>
                <c:pt idx="1">
                  <c:v>43830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4B-4810-9DB8-A0DC34E8DCDD}"/>
            </c:ext>
          </c:extLst>
        </c:ser>
        <c:ser>
          <c:idx val="1"/>
          <c:order val="1"/>
          <c:tx>
            <c:strRef>
              <c:f>'Fig.1.2.2'!$C$14</c:f>
              <c:strCache>
                <c:ptCount val="1"/>
                <c:pt idx="0">
                  <c:v>2021/22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D4B-4810-9DB8-A0DC34E8DCDD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D4B-4810-9DB8-A0DC34E8DCDD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3D4B-4810-9DB8-A0DC34E8DCD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'Fig.1.2.2'!$A$15:$A$16</c:f>
              <c:strCache>
                <c:ptCount val="2"/>
                <c:pt idx="0">
                  <c:v>Tradizionale</c:v>
                </c:pt>
                <c:pt idx="1">
                  <c:v>Telematica</c:v>
                </c:pt>
              </c:strCache>
            </c:strRef>
          </c:cat>
          <c:val>
            <c:numRef>
              <c:f>'Fig.1.2.2'!$C$15:$C$16</c:f>
              <c:numCache>
                <c:formatCode>#,##0</c:formatCode>
                <c:ptCount val="2"/>
                <c:pt idx="0">
                  <c:v>1725544</c:v>
                </c:pt>
                <c:pt idx="1">
                  <c:v>223937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4B-4810-9DB8-A0DC34E8D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64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21302335170631"/>
          <c:y val="4.6947685723354664E-2"/>
          <c:w val="0.62572481614000086"/>
          <c:h val="0.93406289260582009"/>
        </c:manualLayout>
      </c:layout>
      <c:pieChart>
        <c:varyColors val="1"/>
        <c:ser>
          <c:idx val="0"/>
          <c:order val="0"/>
          <c:spPr>
            <a:solidFill>
              <a:schemeClr val="lt1"/>
            </a:solidFill>
            <a:ln w="19050">
              <a:solidFill>
                <a:schemeClr val="accent1"/>
              </a:solidFill>
            </a:ln>
            <a:effectLst/>
          </c:spPr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C0-492F-8289-96C2F227805F}"/>
              </c:ext>
            </c:extLst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C0-492F-8289-96C2F227805F}"/>
              </c:ext>
            </c:extLst>
          </c:dPt>
          <c:dPt>
            <c:idx val="2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C0-492F-8289-96C2F227805F}"/>
              </c:ext>
            </c:extLst>
          </c:dPt>
          <c:dPt>
            <c:idx val="3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C0-492F-8289-96C2F227805F}"/>
              </c:ext>
            </c:extLst>
          </c:dPt>
          <c:dPt>
            <c:idx val="4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7C0-492F-8289-96C2F227805F}"/>
              </c:ext>
            </c:extLst>
          </c:dPt>
          <c:dLbls>
            <c:dLbl>
              <c:idx val="0"/>
              <c:layout>
                <c:manualLayout>
                  <c:x val="-0.19316088207258639"/>
                  <c:y val="0.2248717740778704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C0-492F-8289-96C2F227805F}"/>
                </c:ext>
              </c:extLst>
            </c:dLbl>
            <c:dLbl>
              <c:idx val="1"/>
              <c:layout>
                <c:manualLayout>
                  <c:x val="-0.16597834154302335"/>
                  <c:y val="-0.2140433473145312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C0-492F-8289-96C2F227805F}"/>
                </c:ext>
              </c:extLst>
            </c:dLbl>
            <c:dLbl>
              <c:idx val="2"/>
              <c:layout>
                <c:manualLayout>
                  <c:x val="9.952711698091575E-2"/>
                  <c:y val="-0.1834651696240029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C0-492F-8289-96C2F227805F}"/>
                </c:ext>
              </c:extLst>
            </c:dLbl>
            <c:dLbl>
              <c:idx val="3"/>
              <c:layout>
                <c:manualLayout>
                  <c:x val="0.15364535847082048"/>
                  <c:y val="8.717828450385986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C0-492F-8289-96C2F227805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'Fig.1.2.3'!$A$69:$A$73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'Fig.1.2.3'!$B$69:$B$73</c:f>
              <c:numCache>
                <c:formatCode>_-* #,##0_-;\-* #,##0_-;_-* "-"??_-;_-@_-</c:formatCode>
                <c:ptCount val="5"/>
                <c:pt idx="0">
                  <c:v>453619</c:v>
                </c:pt>
                <c:pt idx="1">
                  <c:v>351520</c:v>
                </c:pt>
                <c:pt idx="2">
                  <c:v>415635</c:v>
                </c:pt>
                <c:pt idx="3">
                  <c:v>354022</c:v>
                </c:pt>
                <c:pt idx="4">
                  <c:v>150701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7C0-492F-8289-96C2F227805F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52341747446008"/>
          <c:y val="0.24196247903552917"/>
          <c:w val="0.79225006974604117"/>
          <c:h val="0.673151618683323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'Fig.1.2.5'!$A$21</c:f>
              <c:strCache>
                <c:ptCount val="1"/>
                <c:pt idx="0">
                  <c:v>Iscritti con precedente carriera in atenei tradizionali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('Fig.1.2.5'!$B$20,'Fig.1.2.5'!$D$20)</c:f>
              <c:strCache>
                <c:ptCount val="2"/>
                <c:pt idx="0">
                  <c:v>2011/12</c:v>
                </c:pt>
                <c:pt idx="1">
                  <c:v>2021/22</c:v>
                </c:pt>
              </c:strCache>
            </c:strRef>
          </c:cat>
          <c:val>
            <c:numRef>
              <c:f>('Fig.1.2.5'!$B$21,'Fig.1.2.5'!$D$21)</c:f>
              <c:numCache>
                <c:formatCode>_-* #,##0_-;\-* #,##0_-;_-* "-"??_-;_-@_-</c:formatCode>
                <c:ptCount val="2"/>
                <c:pt idx="0">
                  <c:v>17860</c:v>
                </c:pt>
                <c:pt idx="1">
                  <c:v>101296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7F-454F-A756-5E82FF390B89}"/>
            </c:ext>
          </c:extLst>
        </c:ser>
        <c:ser>
          <c:idx val="1"/>
          <c:order val="1"/>
          <c:tx>
            <c:strRef>
              <c:f>'Fig.1.2.5'!$A$22</c:f>
              <c:strCache>
                <c:ptCount val="1"/>
                <c:pt idx="0">
                  <c:v>Iscritti con carriera esclusivamente in atenei telematici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accent4">
                  <a:lumMod val="60000"/>
                  <a:lumOff val="4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('Fig.1.2.5'!$B$20,'Fig.1.2.5'!$D$20)</c:f>
              <c:strCache>
                <c:ptCount val="2"/>
                <c:pt idx="0">
                  <c:v>2011/12</c:v>
                </c:pt>
                <c:pt idx="1">
                  <c:v>2021/22</c:v>
                </c:pt>
              </c:strCache>
            </c:strRef>
          </c:cat>
          <c:val>
            <c:numRef>
              <c:f>('Fig.1.2.5'!$B$22,'Fig.1.2.5'!$D$22)</c:f>
              <c:numCache>
                <c:formatCode>_-* #,##0_-;\-* #,##0_-;_-* "-"??_-;_-@_-</c:formatCode>
                <c:ptCount val="2"/>
                <c:pt idx="0">
                  <c:v>25970</c:v>
                </c:pt>
                <c:pt idx="1">
                  <c:v>122641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F-454F-A756-5E82FF390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2"/>
        <c:overlap val="100"/>
        <c:axId val="-775007712"/>
        <c:axId val="-775007168"/>
      </c:barChart>
      <c:lineChart>
        <c:grouping val="stacked"/>
        <c:varyColors val="0"/>
        <c:ser>
          <c:idx val="2"/>
          <c:order val="2"/>
          <c:tx>
            <c:strRef>
              <c:f>'Fig.1.2.5'!$A$23</c:f>
              <c:strCache>
                <c:ptCount val="1"/>
                <c:pt idx="0">
                  <c:v>Totale Iscritti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('Fig.1.2.5'!$B$20,'Fig.1.2.5'!$D$20)</c:f>
              <c:strCache>
                <c:ptCount val="2"/>
                <c:pt idx="0">
                  <c:v>2011/12</c:v>
                </c:pt>
                <c:pt idx="1">
                  <c:v>2021/22</c:v>
                </c:pt>
              </c:strCache>
            </c:strRef>
          </c:cat>
          <c:val>
            <c:numRef>
              <c:f>('Fig.1.2.5'!$B$23,'Fig.1.2.5'!$D$23)</c:f>
              <c:numCache>
                <c:formatCode>_-* #,##0_-;\-* #,##0_-;_-* "-"??_-;_-@_-</c:formatCode>
                <c:ptCount val="2"/>
                <c:pt idx="0">
                  <c:v>43830</c:v>
                </c:pt>
                <c:pt idx="1">
                  <c:v>223937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7F-454F-A756-5E82FF390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75007712"/>
        <c:axId val="-775007168"/>
      </c:lineChart>
      <c:catAx>
        <c:axId val="-77500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75007168"/>
        <c:crosses val="autoZero"/>
        <c:auto val="1"/>
        <c:lblAlgn val="ctr"/>
        <c:lblOffset val="100"/>
        <c:noMultiLvlLbl val="0"/>
      </c:catAx>
      <c:valAx>
        <c:axId val="-7750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7500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2418649671553481E-2"/>
          <c:y val="2.2857142857142857E-2"/>
          <c:w val="0.83444446861269417"/>
          <c:h val="0.187144206974128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113528490535772E-2"/>
          <c:y val="0.12144598016626361"/>
          <c:w val="0.90303208501853016"/>
          <c:h val="0.73800065864669717"/>
        </c:manualLayout>
      </c:layout>
      <c:doughnutChart>
        <c:varyColors val="1"/>
        <c:ser>
          <c:idx val="0"/>
          <c:order val="0"/>
          <c:tx>
            <c:strRef>
              <c:f>'Fig.1.2.5'!$B$20</c:f>
              <c:strCache>
                <c:ptCount val="1"/>
                <c:pt idx="0">
                  <c:v>2011/12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810-49BF-A5F5-C0502CD15F67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810-49BF-A5F5-C0502CD15F67}"/>
              </c:ext>
            </c:extLst>
          </c:dPt>
          <c:dLbls>
            <c:dLbl>
              <c:idx val="0"/>
              <c:layout>
                <c:manualLayout>
                  <c:x val="-9.8502924768303066E-2"/>
                  <c:y val="1.3244287227918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10-49BF-A5F5-C0502CD15F67}"/>
                </c:ext>
              </c:extLst>
            </c:dLbl>
            <c:dLbl>
              <c:idx val="1"/>
              <c:layout>
                <c:manualLayout>
                  <c:x val="0.10745773611087603"/>
                  <c:y val="5.29771489116741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10-49BF-A5F5-C0502CD15F6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'Fig.1.2.5'!$A$21:$A$23</c15:sqref>
                  </c15:fullRef>
                </c:ext>
              </c:extLst>
              <c:f>'Fig.1.2.5'!$A$21:$A$22</c:f>
              <c:strCache>
                <c:ptCount val="2"/>
                <c:pt idx="0">
                  <c:v>Iscritti con precedente carriera in atenei tradizionali</c:v>
                </c:pt>
                <c:pt idx="1">
                  <c:v>Iscritti con carriera esclusivamente in atenei telematici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'Fig.1.2.5'!$B$21:$B$23</c15:sqref>
                  </c15:fullRef>
                </c:ext>
              </c:extLst>
              <c:f>'Fig.1.2.5'!$B$21:$B$22</c:f>
              <c:numCache>
                <c:formatCode>_-* #,##0_-;\-* #,##0_-;_-* "-"??_-;_-@_-</c:formatCode>
                <c:ptCount val="2"/>
                <c:pt idx="0">
                  <c:v>17860</c:v>
                </c:pt>
                <c:pt idx="1">
                  <c:v>25970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4-3810-49BF-A5F5-C0502CD15F67}"/>
            </c:ext>
          </c:extLst>
        </c:ser>
        <c:ser>
          <c:idx val="1"/>
          <c:order val="1"/>
          <c:tx>
            <c:strRef>
              <c:f>'Fig.1.2.5'!$D$20</c:f>
              <c:strCache>
                <c:ptCount val="1"/>
                <c:pt idx="0">
                  <c:v>2021/22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810-49BF-A5F5-C0502CD15F67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810-49BF-A5F5-C0502CD15F67}"/>
              </c:ext>
            </c:extLst>
          </c:dPt>
          <c:dLbls>
            <c:dLbl>
              <c:idx val="0"/>
              <c:layout>
                <c:manualLayout>
                  <c:x val="-8.9548113425730064E-3"/>
                  <c:y val="-0.2472266949211460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10-49BF-A5F5-C0502CD15F67}"/>
                </c:ext>
              </c:extLst>
            </c:dLbl>
            <c:dLbl>
              <c:idx val="1"/>
              <c:layout>
                <c:manualLayout>
                  <c:x val="-3.1341839699005523E-2"/>
                  <c:y val="-0.11036906023265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810-49BF-A5F5-C0502CD15F6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'Fig.1.2.5'!$A$21:$A$23</c15:sqref>
                  </c15:fullRef>
                </c:ext>
              </c:extLst>
              <c:f>'Fig.1.2.5'!$A$21:$A$22</c:f>
              <c:strCache>
                <c:ptCount val="2"/>
                <c:pt idx="0">
                  <c:v>Iscritti con precedente carriera in atenei tradizionali</c:v>
                </c:pt>
                <c:pt idx="1">
                  <c:v>Iscritti con carriera esclusivamente in atenei telematici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'Fig.1.2.5'!$D$21:$D$23</c15:sqref>
                  </c15:fullRef>
                </c:ext>
              </c:extLst>
              <c:f>'Fig.1.2.5'!$D$21:$D$22</c:f>
              <c:numCache>
                <c:formatCode>_-* #,##0_-;\-* #,##0_-;_-* "-"??_-;_-@_-</c:formatCode>
                <c:ptCount val="2"/>
                <c:pt idx="0">
                  <c:v>101296</c:v>
                </c:pt>
                <c:pt idx="1">
                  <c:v>122641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9-3810-49BF-A5F5-C0502CD15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'Fig.1.2.6'!$A$15</c:f>
              <c:strCache>
                <c:ptCount val="1"/>
                <c:pt idx="0">
                  <c:v>Tradizionale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'Fig.1.2.6'!$B$14:$C$14</c:f>
              <c:strCache>
                <c:ptCount val="2"/>
                <c:pt idx="0">
                  <c:v>2011/12</c:v>
                </c:pt>
                <c:pt idx="1">
                  <c:v>2021/22</c:v>
                </c:pt>
              </c:strCache>
            </c:strRef>
          </c:cat>
          <c:val>
            <c:numRef>
              <c:f>'Fig.1.2.6'!$B$15:$C$15</c:f>
              <c:numCache>
                <c:formatCode>#,##0</c:formatCode>
                <c:ptCount val="2"/>
                <c:pt idx="0">
                  <c:v>274952</c:v>
                </c:pt>
                <c:pt idx="1">
                  <c:v>306551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94-4752-BB1F-E29235D1FCE2}"/>
            </c:ext>
          </c:extLst>
        </c:ser>
        <c:ser>
          <c:idx val="1"/>
          <c:order val="1"/>
          <c:tx>
            <c:strRef>
              <c:f>'Fig.1.2.6'!$A$16</c:f>
              <c:strCache>
                <c:ptCount val="1"/>
                <c:pt idx="0">
                  <c:v>Telematica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'Fig.1.2.6'!$B$14:$C$14</c:f>
              <c:strCache>
                <c:ptCount val="2"/>
                <c:pt idx="0">
                  <c:v>2011/12</c:v>
                </c:pt>
                <c:pt idx="1">
                  <c:v>2021/22</c:v>
                </c:pt>
              </c:strCache>
            </c:strRef>
          </c:cat>
          <c:val>
            <c:numRef>
              <c:f>'Fig.1.2.6'!$B$16:$C$16</c:f>
              <c:numCache>
                <c:formatCode>#,##0</c:formatCode>
                <c:ptCount val="2"/>
                <c:pt idx="0">
                  <c:v>4587</c:v>
                </c:pt>
                <c:pt idx="1">
                  <c:v>24951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94-4752-BB1F-E29235D1F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75010976"/>
        <c:axId val="-775006080"/>
      </c:barChart>
      <c:catAx>
        <c:axId val="-7750109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75006080"/>
        <c:crosses val="autoZero"/>
        <c:auto val="1"/>
        <c:lblAlgn val="ctr"/>
        <c:lblOffset val="100"/>
        <c:noMultiLvlLbl val="0"/>
      </c:catAx>
      <c:valAx>
        <c:axId val="-77500608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Immatricolati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7501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285506190823007E-2"/>
          <c:y val="0.14406101476155303"/>
          <c:w val="0.90408074081781309"/>
          <c:h val="0.74369400867702362"/>
        </c:manualLayout>
      </c:layout>
      <c:doughnutChart>
        <c:varyColors val="1"/>
        <c:ser>
          <c:idx val="0"/>
          <c:order val="0"/>
          <c:tx>
            <c:strRef>
              <c:f>'Fig.1.2.6'!$B$14</c:f>
              <c:strCache>
                <c:ptCount val="1"/>
                <c:pt idx="0">
                  <c:v>2011/12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4E5-4ACE-927B-6026B77471D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4E5-4ACE-927B-6026B77471D8}"/>
              </c:ext>
            </c:extLst>
          </c:dPt>
          <c:dLbls>
            <c:dLbl>
              <c:idx val="1"/>
              <c:layout>
                <c:manualLayout>
                  <c:x val="1.3082155939298797E-2"/>
                  <c:y val="9.72222222222222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E5-4ACE-927B-6026B77471D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'Fig.1.2.6'!$A$15:$A$16</c:f>
              <c:strCache>
                <c:ptCount val="2"/>
                <c:pt idx="0">
                  <c:v>Tradizionale</c:v>
                </c:pt>
                <c:pt idx="1">
                  <c:v>Telematica</c:v>
                </c:pt>
              </c:strCache>
            </c:strRef>
          </c:cat>
          <c:val>
            <c:numRef>
              <c:f>'Fig.1.2.6'!$B$15:$B$16</c:f>
              <c:numCache>
                <c:formatCode>#,##0</c:formatCode>
                <c:ptCount val="2"/>
                <c:pt idx="0">
                  <c:v>274952</c:v>
                </c:pt>
                <c:pt idx="1">
                  <c:v>4587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E5-4ACE-927B-6026B77471D8}"/>
            </c:ext>
          </c:extLst>
        </c:ser>
        <c:ser>
          <c:idx val="1"/>
          <c:order val="1"/>
          <c:tx>
            <c:strRef>
              <c:f>'Fig.1.2.6'!$C$14</c:f>
              <c:strCache>
                <c:ptCount val="1"/>
                <c:pt idx="0">
                  <c:v>2021/22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84E5-4ACE-927B-6026B77471D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84E5-4ACE-927B-6026B77471D8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'Fig.1.2.6'!$A$15:$A$16</c:f>
              <c:strCache>
                <c:ptCount val="2"/>
                <c:pt idx="0">
                  <c:v>Tradizionale</c:v>
                </c:pt>
                <c:pt idx="1">
                  <c:v>Telematica</c:v>
                </c:pt>
              </c:strCache>
            </c:strRef>
          </c:cat>
          <c:val>
            <c:numRef>
              <c:f>'Fig.1.2.6'!$C$15:$C$16</c:f>
              <c:numCache>
                <c:formatCode>#,##0</c:formatCode>
                <c:ptCount val="2"/>
                <c:pt idx="0">
                  <c:v>306551</c:v>
                </c:pt>
                <c:pt idx="1">
                  <c:v>24951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4E5-4ACE-927B-6026B77471D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64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Provenienza geografica Immatricolati università tradizionali </a:t>
            </a:r>
          </a:p>
          <a:p>
            <a:pPr>
              <a:defRPr sz="1050"/>
            </a:pPr>
            <a:r>
              <a:rPr lang="en-US" sz="1050"/>
              <a:t>(indici a.a. 2011/12 = 100)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'Fig.1.2.7'!$L$50</c:f>
              <c:strCache>
                <c:ptCount val="1"/>
                <c:pt idx="0">
                  <c:v>Nord-Ovest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0"/>
              <c:layout>
                <c:manualLayout>
                  <c:x val="0"/>
                  <c:y val="-1.3543250156093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41-4E0E-9CC3-BD93661EBD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'Fig.1.2.7'!$L$51:$L$61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97.868597870182555</c:v>
                </c:pt>
                <c:pt idx="2">
                  <c:v>98.630831643002026</c:v>
                </c:pt>
                <c:pt idx="3">
                  <c:v>99.787652129817445</c:v>
                </c:pt>
                <c:pt idx="4">
                  <c:v>102.55134381338742</c:v>
                </c:pt>
                <c:pt idx="5">
                  <c:v>106.45759381338742</c:v>
                </c:pt>
                <c:pt idx="6">
                  <c:v>109.40510902636917</c:v>
                </c:pt>
                <c:pt idx="7">
                  <c:v>110.07226166328601</c:v>
                </c:pt>
                <c:pt idx="8">
                  <c:v>116.86739350912778</c:v>
                </c:pt>
                <c:pt idx="9">
                  <c:v>119.66277890466532</c:v>
                </c:pt>
                <c:pt idx="10">
                  <c:v>114.73123732251523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41-4E0E-9CC3-BD93661EBDBB}"/>
            </c:ext>
          </c:extLst>
        </c:ser>
        <c:ser>
          <c:idx val="1"/>
          <c:order val="1"/>
          <c:tx>
            <c:strRef>
              <c:f>'Fig.1.2.7'!$M$50</c:f>
              <c:strCache>
                <c:ptCount val="1"/>
                <c:pt idx="0">
                  <c:v>Nord-Est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41-4E0E-9CC3-BD93661EBD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'Fig.1.2.7'!$M$51:$M$61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97.81913157035585</c:v>
                </c:pt>
                <c:pt idx="2">
                  <c:v>98.084666449015117</c:v>
                </c:pt>
                <c:pt idx="3">
                  <c:v>98.247905103928616</c:v>
                </c:pt>
                <c:pt idx="4">
                  <c:v>102.52475786266189</c:v>
                </c:pt>
                <c:pt idx="5">
                  <c:v>105.61758624442268</c:v>
                </c:pt>
                <c:pt idx="6">
                  <c:v>109.07606921318968</c:v>
                </c:pt>
                <c:pt idx="7">
                  <c:v>109.50266623136358</c:v>
                </c:pt>
                <c:pt idx="8">
                  <c:v>114.57612362607466</c:v>
                </c:pt>
                <c:pt idx="9">
                  <c:v>120.06529546196541</c:v>
                </c:pt>
                <c:pt idx="10">
                  <c:v>117.78213080857547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41-4E0E-9CC3-BD93661EBDBB}"/>
            </c:ext>
          </c:extLst>
        </c:ser>
        <c:ser>
          <c:idx val="2"/>
          <c:order val="2"/>
          <c:tx>
            <c:strRef>
              <c:f>'Fig.1.2.7'!$N$50</c:f>
              <c:strCache>
                <c:ptCount val="1"/>
                <c:pt idx="0">
                  <c:v>Centro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041-4E0E-9CC3-BD93661EBDB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41-4E0E-9CC3-BD93661EBDB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041-4E0E-9CC3-BD93661EBDB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41-4E0E-9CC3-BD93661EBDB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041-4E0E-9CC3-BD93661EBDB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41-4E0E-9CC3-BD93661EBDB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041-4E0E-9CC3-BD93661EBDB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41-4E0E-9CC3-BD93661EBDB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041-4E0E-9CC3-BD93661EBDB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41-4E0E-9CC3-BD93661EBD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'Fig.1.2.7'!$N$51:$N$61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96.518913484497588</c:v>
                </c:pt>
                <c:pt idx="2">
                  <c:v>95.448914741207517</c:v>
                </c:pt>
                <c:pt idx="3">
                  <c:v>97.061094055762027</c:v>
                </c:pt>
                <c:pt idx="4">
                  <c:v>97.973106407425362</c:v>
                </c:pt>
                <c:pt idx="5">
                  <c:v>103.51160661388485</c:v>
                </c:pt>
                <c:pt idx="6">
                  <c:v>103.34105312292419</c:v>
                </c:pt>
                <c:pt idx="7">
                  <c:v>103.85450889571104</c:v>
                </c:pt>
                <c:pt idx="8">
                  <c:v>107.07168632520063</c:v>
                </c:pt>
                <c:pt idx="9">
                  <c:v>116.28516543688623</c:v>
                </c:pt>
                <c:pt idx="10">
                  <c:v>113.27085689664457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041-4E0E-9CC3-BD93661EBDBB}"/>
            </c:ext>
          </c:extLst>
        </c:ser>
        <c:ser>
          <c:idx val="3"/>
          <c:order val="3"/>
          <c:tx>
            <c:strRef>
              <c:f>'Fig.1.2.7'!$O$50</c:f>
              <c:strCache>
                <c:ptCount val="1"/>
                <c:pt idx="0">
                  <c:v>Sud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041-4E0E-9CC3-BD93661EBD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'Fig.1.2.7'!$O$51:$O$61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94.887988714749767</c:v>
                </c:pt>
                <c:pt idx="2">
                  <c:v>92.790122817688854</c:v>
                </c:pt>
                <c:pt idx="3">
                  <c:v>91.132278145181118</c:v>
                </c:pt>
                <c:pt idx="4">
                  <c:v>90.591310874995145</c:v>
                </c:pt>
                <c:pt idx="5">
                  <c:v>94.609739999223493</c:v>
                </c:pt>
                <c:pt idx="6">
                  <c:v>93.617103883834403</c:v>
                </c:pt>
                <c:pt idx="7">
                  <c:v>94.889282894821974</c:v>
                </c:pt>
                <c:pt idx="8">
                  <c:v>97.072564676649108</c:v>
                </c:pt>
                <c:pt idx="9">
                  <c:v>100.24330585357646</c:v>
                </c:pt>
                <c:pt idx="10">
                  <c:v>99.3800877454089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1041-4E0E-9CC3-BD93661EBDBB}"/>
            </c:ext>
          </c:extLst>
        </c:ser>
        <c:ser>
          <c:idx val="4"/>
          <c:order val="4"/>
          <c:tx>
            <c:strRef>
              <c:f>'Fig.1.2.7'!$P$50</c:f>
              <c:strCache>
                <c:ptCount val="1"/>
                <c:pt idx="0">
                  <c:v>Isole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0"/>
              <c:layout>
                <c:manualLayout>
                  <c:x val="-9.0704252553986797E-3"/>
                  <c:y val="1.94537073062420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041-4E0E-9CC3-BD93661EBD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'Fig.1.2.7'!$P$51:$P$61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97.305632752660472</c:v>
                </c:pt>
                <c:pt idx="2">
                  <c:v>96.478682301904698</c:v>
                </c:pt>
                <c:pt idx="3">
                  <c:v>95.370433132244287</c:v>
                </c:pt>
                <c:pt idx="4">
                  <c:v>96.844709550599887</c:v>
                </c:pt>
                <c:pt idx="5">
                  <c:v>100.93201382769605</c:v>
                </c:pt>
                <c:pt idx="6">
                  <c:v>97.468311529858326</c:v>
                </c:pt>
                <c:pt idx="7">
                  <c:v>98.034298108859218</c:v>
                </c:pt>
                <c:pt idx="8">
                  <c:v>105.52768928353555</c:v>
                </c:pt>
                <c:pt idx="9">
                  <c:v>113.95309428590794</c:v>
                </c:pt>
                <c:pt idx="10">
                  <c:v>110.25215210465669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041-4E0E-9CC3-BD93661EBDBB}"/>
            </c:ext>
          </c:extLst>
        </c:ser>
        <c:ser>
          <c:idx val="6"/>
          <c:order val="7"/>
          <c:tx>
            <c:strRef>
              <c:f>'Fig.1.2.7'!$S$50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10"/>
              <c:layout>
                <c:manualLayout>
                  <c:x val="0"/>
                  <c:y val="-2.103704093278535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041-4E0E-9CC3-BD93661EBD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'Fig.1.2.7'!$K$51:$K$61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'Fig.1.2.7'!$S$51:$S$61</c:f>
              <c:numCache>
                <c:formatCode>_-* #,##0.0_-;\-* #,##0.0_-;_-* "-"??_-;_-@_-</c:formatCode>
                <c:ptCount val="11"/>
                <c:pt idx="0">
                  <c:v>100</c:v>
                </c:pt>
                <c:pt idx="1">
                  <c:v>96.706697896360097</c:v>
                </c:pt>
                <c:pt idx="2">
                  <c:v>95.983662602927055</c:v>
                </c:pt>
                <c:pt idx="3">
                  <c:v>95.965841310483285</c:v>
                </c:pt>
                <c:pt idx="4">
                  <c:v>97.610128313305594</c:v>
                </c:pt>
                <c:pt idx="5">
                  <c:v>101.85959731153073</c:v>
                </c:pt>
                <c:pt idx="6">
                  <c:v>102.61863888969711</c:v>
                </c:pt>
                <c:pt idx="7">
                  <c:v>103.42132444935844</c:v>
                </c:pt>
                <c:pt idx="8">
                  <c:v>108.10395996392097</c:v>
                </c:pt>
                <c:pt idx="9">
                  <c:v>113.5823707410748</c:v>
                </c:pt>
                <c:pt idx="10">
                  <c:v>111.49255142715819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041-4E0E-9CC3-BD93661EB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85776864"/>
        <c:axId val="-985775776"/>
        <c:extLst>
          <c:ext xmlns:c15="http://schemas.microsoft.com/office/drawing/2012/chart" uri="{02D57815-91ED-43cb-92C2-25804820EDAC}">
            <c15:filteredLineSeries>
              <c15:ser>
                <c:idx val="7"/>
                <c:order val="5"/>
                <c:tx>
                  <c:strRef>
                    <c:extLst>
                      <c:ext uri="{02D57815-91ED-43cb-92C2-25804820EDAC}">
                        <c15:formulaRef>
                          <c15:sqref>'Fig.1.2.7'!$Q$50</c15:sqref>
                        </c15:formulaRef>
                      </c:ext>
                    </c:extLst>
                    <c:strCache>
                      <c:ptCount val="1"/>
                      <c:pt idx="0">
                        <c:v>Estero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dLbls>
                  <c:dLbl>
                    <c:idx val="10"/>
                    <c:layout>
                      <c:manualLayout>
                        <c:x val="-2.1284151240001988E-2"/>
                        <c:y val="4.0629750468281871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15-1041-4E0E-9CC3-BD93661EBDB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anchor="ctr" anchorCtr="1"/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'Fig.1.2.7'!$K$51:$K$61</c15:sqref>
                        </c15:formulaRef>
                      </c:ext>
                    </c:extLst>
                    <c:strCache>
                      <c:ptCount val="11"/>
                      <c:pt idx="0">
                        <c:v>2011/12</c:v>
                      </c:pt>
                      <c:pt idx="1">
                        <c:v>2012/13</c:v>
                      </c:pt>
                      <c:pt idx="2">
                        <c:v>2013/14</c:v>
                      </c:pt>
                      <c:pt idx="3">
                        <c:v>2014/15</c:v>
                      </c:pt>
                      <c:pt idx="4">
                        <c:v>2015/16</c:v>
                      </c:pt>
                      <c:pt idx="5">
                        <c:v>2016/17</c:v>
                      </c:pt>
                      <c:pt idx="6">
                        <c:v>2017/18</c:v>
                      </c:pt>
                      <c:pt idx="7">
                        <c:v>2018/19</c:v>
                      </c:pt>
                      <c:pt idx="8">
                        <c:v>2019/20</c:v>
                      </c:pt>
                      <c:pt idx="9">
                        <c:v>2020/21</c:v>
                      </c:pt>
                      <c:pt idx="10">
                        <c:v>2021/22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'Fig.1.2.7'!$Q$51:$Q$61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11"/>
                      <c:pt idx="0">
                        <c:v>100</c:v>
                      </c:pt>
                      <c:pt idx="1">
                        <c:v>99.530240751614798</c:v>
                      </c:pt>
                      <c:pt idx="2">
                        <c:v>95.537287140340581</c:v>
                      </c:pt>
                      <c:pt idx="3">
                        <c:v>91.632413388138573</c:v>
                      </c:pt>
                      <c:pt idx="4">
                        <c:v>99.442160892542574</c:v>
                      </c:pt>
                      <c:pt idx="5">
                        <c:v>108.83734586024663</c:v>
                      </c:pt>
                      <c:pt idx="6">
                        <c:v>122.78332354668234</c:v>
                      </c:pt>
                      <c:pt idx="7">
                        <c:v>127.89195537287141</c:v>
                      </c:pt>
                      <c:pt idx="8">
                        <c:v>146.59424544920728</c:v>
                      </c:pt>
                      <c:pt idx="9">
                        <c:v>166.73517322372285</c:v>
                      </c:pt>
                      <c:pt idx="10">
                        <c:v>219.96476805637113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6-1041-4E0E-9CC3-BD93661EBDBB}"/>
                  </c:ext>
                </c:extLst>
              </c15:ser>
            </c15:filteredLineSeries>
            <c15:filteredLine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'Fig.1.2.7'!$R$50</c15:sqref>
                        </c15:formulaRef>
                      </c:ext>
                    </c:extLst>
                    <c:strCache>
                      <c:ptCount val="1"/>
                      <c:pt idx="0">
                        <c:v>Nd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'Fig.1.2.7'!$K$51:$K$61</c15:sqref>
                        </c15:formulaRef>
                      </c:ext>
                    </c:extLst>
                    <c:strCache>
                      <c:ptCount val="11"/>
                      <c:pt idx="0">
                        <c:v>2011/12</c:v>
                      </c:pt>
                      <c:pt idx="1">
                        <c:v>2012/13</c:v>
                      </c:pt>
                      <c:pt idx="2">
                        <c:v>2013/14</c:v>
                      </c:pt>
                      <c:pt idx="3">
                        <c:v>2014/15</c:v>
                      </c:pt>
                      <c:pt idx="4">
                        <c:v>2015/16</c:v>
                      </c:pt>
                      <c:pt idx="5">
                        <c:v>2016/17</c:v>
                      </c:pt>
                      <c:pt idx="6">
                        <c:v>2017/18</c:v>
                      </c:pt>
                      <c:pt idx="7">
                        <c:v>2018/19</c:v>
                      </c:pt>
                      <c:pt idx="8">
                        <c:v>2019/20</c:v>
                      </c:pt>
                      <c:pt idx="9">
                        <c:v>2020/21</c:v>
                      </c:pt>
                      <c:pt idx="10">
                        <c:v>2021/22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'Fig.1.2.7'!$R$51:$R$61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11"/>
                      <c:pt idx="0">
                        <c:v>100</c:v>
                      </c:pt>
                      <c:pt idx="1">
                        <c:v>61.904761904761905</c:v>
                      </c:pt>
                      <c:pt idx="2">
                        <c:v>90.476190476190482</c:v>
                      </c:pt>
                      <c:pt idx="3">
                        <c:v>38.095238095238095</c:v>
                      </c:pt>
                      <c:pt idx="4">
                        <c:v>138.0952380952381</c:v>
                      </c:pt>
                      <c:pt idx="5">
                        <c:v>528.57142857142856</c:v>
                      </c:pt>
                      <c:pt idx="6">
                        <c:v>752.38095238095241</c:v>
                      </c:pt>
                      <c:pt idx="7">
                        <c:v>657.14285714285711</c:v>
                      </c:pt>
                      <c:pt idx="8">
                        <c:v>319.04761904761909</c:v>
                      </c:pt>
                      <c:pt idx="9">
                        <c:v>428.57142857142856</c:v>
                      </c:pt>
                      <c:pt idx="10">
                        <c:v>619.04761904761904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041-4E0E-9CC3-BD93661EBDBB}"/>
                  </c:ext>
                </c:extLst>
              </c15:ser>
            </c15:filteredLineSeries>
          </c:ext>
        </c:extLst>
      </c:lineChart>
      <c:catAx>
        <c:axId val="-985776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85775776"/>
        <c:crosses val="autoZero"/>
        <c:auto val="1"/>
        <c:lblAlgn val="ctr"/>
        <c:lblOffset val="100"/>
        <c:noMultiLvlLbl val="0"/>
      </c:catAx>
      <c:valAx>
        <c:axId val="-985775776"/>
        <c:scaling>
          <c:orientation val="minMax"/>
          <c:max val="130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985776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plotArea>
      <cx:plotAreaRegion>
        <cx:series layoutId="regionMap" uniqueId="{81DB1B24-367E-468B-81A9-01CD7D886FBA}">
          <cx:tx>
            <cx:txData>
              <cx:f>_xlchart.v5.2</cx:f>
              <cx:v>2021/2022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600">
                    <a:ln>
                      <a:noFill/>
                    </a:ln>
                    <a:solidFill>
                      <a:sysClr val="windowText" lastClr="000000"/>
                    </a:solidFill>
                  </a:defRPr>
                </a:pPr>
                <a:endParaRPr lang="it-IT" sz="1600" b="0" i="0" u="none" strike="noStrike" baseline="0">
                  <a:ln>
                    <a:noFill/>
                  </a:ln>
                  <a:solidFill>
                    <a:sysClr val="windowText" lastClr="000000"/>
                  </a:solidFill>
                  <a:latin typeface="Calibri" panose="020F0502020204030204"/>
                </a:endParaRPr>
              </a:p>
            </cx:txPr>
            <cx:dataLabel idx="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it-IT" sz="1600" b="0" i="0" u="none" strike="noStrike" baseline="0">
                      <a:ln>
                        <a:noFill/>
                      </a:ln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169.057</a:t>
                  </a:r>
                </a:p>
              </cx:txPr>
            </cx:dataLabel>
            <cx:dataLabel idx="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ln>
                        <a:noFill/>
                      </a:ln>
                      <a:solidFill>
                        <a:schemeClr val="bg1"/>
                      </a:solidFill>
                      <a:latin typeface="Calibri" panose="020F0502020204030204"/>
                    </a:rPr>
                    <a:t>219.540</a:t>
                  </a:r>
                </a:p>
              </cx:txPr>
            </cx:dataLabel>
            <cx:dataLabel idx="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900"/>
                  </a:pPr>
                  <a:r>
                    <a:rPr lang="it-IT" sz="9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33.392</a:t>
                  </a:r>
                </a:p>
              </cx:txPr>
            </cx:dataLabel>
            <cx:dataLabel idx="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ln>
                        <a:noFill/>
                      </a:ln>
                      <a:solidFill>
                        <a:schemeClr val="bg1"/>
                      </a:solidFill>
                      <a:latin typeface="Calibri" panose="020F0502020204030204"/>
                    </a:rPr>
                    <a:t>289.616</a:t>
                  </a:r>
                </a:p>
              </cx:txPr>
            </cx:dataLabel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1HzZkty2tuWvKPTSL80yRgI4cc+NOGQmc6y5NJRfGKVSGZxAkATnr++dWZJdSsuSbrQ6opV20JVk
IrmJhT2stZH+r8fxX4/F00PzajRF6f71OP77ddK21b9++809Jk/mwZ2Z9LGxzv7Rnj1a85v944/0
8em3j83DkJb6N4Iw++0xeWjap/H1f/8XfJt+snv7+NCmtrzunprp5sl1Reu+ce2rl149fDRpuUhd
26SPLf736/98aLp5tq9fPZVt2k53U/X079dffOj1q99Ov+pvt31VgGVt9xHGMnJGiGCKEqmOL/n6
VWFL/ekypmeSM6WoJOj4wp9vffFgYPgP2HO05uHjx+bJOXie439fDPzC+OP5s9evHm1XtodZ0zCB
/369aR+K9OH1q9TZ8PlKaA/Gb+6OT/vblxP+3/91cgKe/+TMC0xOJ+t7l/4Gyf5hTn8mIPhMSeT7
AqNnQNSXgJAz4ftSSEy/ROK7Znwdh0/DTlCAs78YCsGDS4sUPA6WyU/zDXQGS58r7rPnxQ9T/tI3
/DMkMaOA1ud7PjvFj9nydTxejj0BBS79YqDcWff4UP5MROgZO+AhEf6qc+AzTLlUXJw4xw8Y8nU4
/hx4gsXh/C8Gxj7VXXOIoj/NPdgZoxT5gn4VDHmmmKRIKAhgz7d89o4fsOPrWPw58AQLOP+LQRE1
aVekr94+lU9z+vBqdXj3M4Hxz7BPKeOUftVL6BlikgvA7as5/dk678et+zpc//A1J+BFzdnbs9Uv
hl/4UDx8+Km+RNUZOJKvMLjL8+s01VAmfI44+fPyS5/6EYO+jtJfI0+AgQu/HCqmeih/qiOhM+kj
Lhnxv1oAsDPJGGBC8ZchLnz4viX/BMfnkX+Dw1S/GB5LAxXZw6sbax70Ty0C2BlMOaQW9il+kS99
BUN4w4gLKAQ+u9JLX/lxs74O0en4E6CW5gye+BeDam/Nh4fm40/1HX7mE4hpiH5ijl+ipIDGKOz7
ij97FhJfutAPWfR1gF4MPcHmcOUXQ+b8oQEF4vPc/AS+T8+gMEBUUfE88V/CAnwfM0IJ4ezzPZ+r
tu/b8XUwPo87QeJw+ldDwhap+5lI4DMfMgv8+1cZ9pJdQpRTEOe4/Ku6fhnGzr9rzj8A8mncKSD2
V0v3V+mTsWX7MxHhUIRBOkfYf04cEJNeICLOFCGKYCw/hawTkvkjBn0dk79GnqByuPCLuclVp38u
mUGghwHPBF95BuVEoPTPfAxEU/knCeT7dvwDFp/sP0UCTv9iSNxCRn/6uZUXAsWLg/b4WZr8Egvg
MJRijPmn1IJOmP+PGPR1UP4aeQLL4cKvBkv6eKiLP6fX//uUTsUZl0L4kvMv4hVmZ5hzLOhJnLr9
vgH/gMLngacgpL9aLr9rDqm0tN5/ita++s/HVP/MNOKfMYaZkAcV8kX+wPiMSCyV4H/JMi8z+v/Q
qK9j9NUvOcHrrjn7D/zza7VZ3pifq7hA40v5oOxjdFIBExD9ETRg+InbfN+AryPyedwJCIfTvxgE
bx+K4unVx//1H+t+apuFnwmKCIQq+jWVRZxR6SsBh6+XXT9s1dfhORl+gtLbs4+/nKcchNv2Z3Yk
gclzigXmn9pgJw6DQQUDjQwBrTy+TsSw75vzD8B8eoxTRJ7K/8/d5h+a18+h/jndf/GR/2nHnoL8
xTlHMOWf5/tlliGQ9aFSlhKi2OF1AsfnXvo/m/N1OD6P+8L0/9et+X9u2/+5p2EBLd/lcTPEi879
t68eHxB2aJwM/aIx9sVjfq7VNh///Rro3wvADl/xRXfr8zQ9T++fA54eXAtj5RlHvgRsDhSSSQkp
Zng6XDmwGCAxyqfgaUxB+fD6VWmbNoEdGuIMgRCABIFeM+fMh6ra2e5wifIzaLEppHzkK0q5Yn/u
PrmyxaRt+edEfHr/quzMlU3L1h2sef2qev7YwU4BtJdCQuQING1gwYLByqkeH25gh8vh0//bclPP
rZIkmC1VQc7vJ2LjINfDGCA9+0Ffmn0j6B1DkSiFDSvjiqDw/ZXo2DuJhpB0w23D5tU86CdXZ0n4
YiZ/wECCpCJMMtiLoojPfAaT9NLAbNBEoZROgfT7KsgYydailNU6Q7jYwh8ktMSTLPAmuexjt01s
9ujKortNazNtbJrXkYgTvTDxxLaGzXGo4Us2tnJ/fNvSQ63wcirBQGh8EuJDThOAnX+Y6hdTWaAD
gryeg1mN1b3V4n5OpvHc+s6tkqbrNplurqfKmxe2lf67OUZ85yZTh2yQRSS1JWucoHQ5d2wDsJTX
vCjWbJiLpe2q6fdGD2tS3cduJNfQNnI3La3udEX5Dneyz8LMuHTVqulDTdMgKbp44+qE+Ks4gd1G
1HPdpXTvEfP9u7HO2kig/FywSe7izveimmqTLEzThER4fJmWZFygvrBbN4o/vFZ2V7zoTROU0reB
x+bh1su6KqiLOWpj1Vy3XdYtvz2fh+V/Op9KUh9cRiICyv8J8rNHKtwOzRRUlXc5dJkM8ryaFsp6
Y5RLkQVprDZZHW/aqcT7tOF3U1Jm6wzjIowzf7oWsnv/HZv+jjGG9jeFwoQhenCdLzGu8wb3aTnN
Aa3ZeDU03rgv5/ltNc7txdAi77wcF7qY/Zs+r/6Y61yETdFPvxuL3tkOo+Db5pAT74UlxyA2AbuA
4hU6uwzI4Msl15Sp63qTuWBsUbUUbZKcGz8bogHXJkCtvW9HNl/R1qA+SAffCypm2lU6lmwzxnV1
T2SPdzTP8NbkfGM5upfDoN6zzLqg7+xjXDF/144Ih1KbYmHmjASY5Mmm65ldYjOJYKhcsStpnkbf
frbD3qYT+GG/kxQQBJWAACROprqsG5LXI+oCV1dvmWzIosJTF/SJ/mBnFI507Nel6aY3Mn5gg5fv
BiJIVNJWhMbyZvFtc0BZ+ps1DAkJTSgC+q08WYxqin1rHYb7K1PGQdLjJQEfvZpyZK4Yzq7UqNnm
2/c8Dc4EEwEpQGBy8AAFQH8J79TPWQbBxgbClm88nkMwobUOy56BK7ZTNwOKrN0kaRoHfVz2t93c
qMgQmkZp8Z4X2uwLrMR1zfB7gpN4k+A5CwzIbt+J0uRgyYs0crCUgEMQCrmJCaoO0/ci9pUTTkvM
uA0mTt/pPMVBPWJ6jnF/70qcJgGqPLeqh4q+YTZfjFrFN/7Qxtus6+49lM1h6diw62byTsY5fJ4X
+bzMJXiUM3TbVb29QKa5kX03Qoh326ZV+eVYjW/ViNwFNzoPphbbdxOrx+94mc9OwcfgW9wXhHFI
k4ek/eXTpQNJx5y2VVA0udp4RKyGljZXsPnT27VpPAT1JO5iQ8pb51m9l16sF6isntBkyPXh2lil
9laXxNtZYZOFpqm3HJIqW7qmra9QPC26mia3ufWfuolke9HPYpHgeI5M02+9tJfXHW/kUnn2faxs
ufb87PchHtxdL8VqzsddXKDxjUK4jLJ9M0q3NGJSa9aVaeCTWYexQnxbC1HemphexFMh1i4mNqJk
gLzJ83ydoPr+mLlyX48Lk597JoYNr1rD47Ecb/qupHeGn2Ol6ZticGGPaHJuTYeCY4xrYjEG5Wzm
wOEhX1du6LfSHyAzVbYLFEmqTT02/NZN8k56pYoK5OtA1Yq+Q6he9rlIg6q27Q1Ezfkyi6vNiH2y
rmymFhAJ7EXVIXshyLRneQERr+9RNE9OLHU2NuuMjyRwQ6LPddm14dQMKkBw8w1hNA7a9LKDzL3x
BqnPK3KjcEvPOwQBMa3yKrJNkS0qGrON9P1k2fksu+j7tFnKFNmoPyy+8XDg8xAqmbu7log+mGMf
7SdtfBdh5lXbtvHImnlsCuc2HnbVRN57Po13xCTeTpU+imoWFwHhjbo8Hup5VEsvhoJmrMtkkalx
MVYleoKibFvyjzrXv1vS2mujkNwZP26COq+HNoiJCPtalm9J0126TqONJBABCHSWzpM4RuBs7SJv
2ZPtaX3fSZ2F5dzqvUVQQCHr7XRVzIA3/GUnF+ZlZ6/b7N4Nytw5MnTL5wDDsUlClYrmupxEvebW
8WDgZJHKGr/XMhkDv2zm65a1DCCv0zCvSrJtU0U3oidDJNqpDr2p+NiUrLmWVaiqslgNh4VeWGYu
ldes45huyFz394xB1UJV6wUauXqXdX21r9PpQ2Wp/9GU9bLIvfOjI0gu9Y3T68TafOdQMa9GWMIt
ruQCHQshJlJx6WnBI+INfG17/CbT3CzIqMvQ+tIseYaiRMdXM0CYBxCuhm1uY77LB6gqZGvBL1UV
tDVKV34pyV4g1kYlK/MNaWSzVjKeQyhWIaodarjj0FpQce3JmK6xTvxNnQl/5/nV21T12b6ruB/Z
OvZXFs3vddLM28Zr+9VYwPJNUaq3c827JVWaw8fEfYUmvvOhSNVDvjeHw5TQPBqbzN/ruFy5lvHb
471R6/t7Q/oa1nCbrrzCDUFq/Sbo6DRHcT4+Ycmq+1xqP5ypaEMny+YN5JQ2RNz5y+OoEjd8l1Hr
bwfVPqVEDotYe3aZDpldWOuhQNo2Xh8rBmgjl4GbBbvtZxMYPMwrxv38fBbjFDZkriLm2zTEJoWI
gh0J+ybZtrQzd3lPze2YXmqmVUDznu+OT6C77la5LmpKOZwbr0+D1EfiqsvTLJh5nLwt4zQPMovH
JSXdYzaLJHB941Y5pJXzqp53Xcmb/UzKMuxYrkKtC7mJ2eSWFc5l4CXXVFTpypbmg7acvVPVdF/r
dMNcM111Lsv3s1f1iz5pgsSpZFnbedjKZL5QMSouZluiKIvbbJGmKLvRLdSenbJr5w3zmpox3qlW
dev4URejv6nSSlzOvtnGVY12Reb9nvX9EI5YlIt+yMbLfBJpNCC6iMdRRkIPyd6hmAbDyEtgXXi4
P/7lTDK85VP/HqebAon5vG5lecGmJA6f06Msnb9utcPLRJRp5M+mvxNaVSGl+ZsKpf0NeN+94NMU
1aTlK5piHWWC1BHIOnaNeOIHle3jXXM4CGynRZOiKoy5b6IetukHREBiouOHlLNxpSuP3SZjvGQ9
UxtwG75La8x3tKJl0B4TfK637Wy8LVCjcjWVvF56RZeHVTaqc5omReDGMl3htlqRvBo2KM3/qM1c
bXU2tQFOcXqBbOwWuW5vcq9/i6Aw2uhsIFudG4gvctQ3rOY6GDravI1F/iF2EMrbZg4tr8qop2W1
SbqhDOKqSW6xJ5ZoHLcut/2dPzo/4ttm5nynTIyjhNHp99S7HLvhIrbdVeMMODlxyUowNAY9nced
JcmKHTlP4mG3PzIu5esuSDUK81QMV65gS5xhd0FQOix0n8t138q1arr8PjfexeBDAs5oeYmAM6wq
j15w1DfXCWTUhZiEjbpiUnvGdxPC8bKaVbVQcS8jVQ18Fw+jCX1Mx4UyaoqyLThEd5XycrqaoXCK
JLLrTJZq5WOZLmpeJtsqdUXUynirRUtvKuBJi0Ljfjlldlh1sgi7tlonYgx53uf742GgfAzLNmaB
TYpkNRMzrqmqkj2mVR6KzO5mOWbnBSrygOepWhreDOfbMkvcvjocOBJ5KMU4RniQ7oZrJSLbrtMs
Ml6TLFzc0zcmq+Ta0Pgyy1qo7FSNVzkzY9h3Sr/JTTirQV9k5RTAMlSXQ+b6SzBQRK6t5lucpJeN
1697qwNsifowQPEUysMUudGnS1/M+T6pVb5v8jTQNJl3tTb5De/YMmUoueWDVwZzrezGZn4XmsFr
o0qa84FXHegd83An67gKTFMUUYYrb5FOtNmjxM82OSKbkU/wrpbNvtH8MSkbc9FiL5hpx27dYPWi
Gqbmevb0m7oULqyUwTdVK4ZlbnC+Nn6ZL+KyYy6aRIODoh6hyuNtkNHc7sjha33BcZh1bbsaRudt
HYcRlYlreLyUhA6ibDgmcbfLM2nfgUNHvu3MTZyiO1W35rKJKxxY6g7RJtPXJqWwDjL6RuYDXhbV
zTj6+fWMxG2nE7M4soG+6HhItIZifaiGq8HBLaCKmRdd1WXLbqzntwaTVZYCU7zEcT9/7CVUU1Zs
obaBgldPc2jKqlzYw6PTUt9MB8GjZwWkARlD+VP7FzJT5WU893c46dNlkiV6DQqmuyL0Utsi8kBm
uvB9B/mOT2ZZxW26mPs4xKCY7HEdDxGw3Tjo4CdNN7OLPfC/IV1lbH4vs/qjFF4ZkUbBauptm616
v2HAQedFXxdu2eTgurj3yZu5GN2yNembceze01HdyKEs79whG7kkARkmkE5NNw1K9C5N5RAQVJiA
s5hsOg1wfZvOEXRKknxgSIgJ+GWV4L6PQVN/SZKUD/oFxSVQ6DTdolmSlenG9gZYXrIovPF36sZ6
l3hyW9dJtuily5dQMLrL40EXYtlypq9d13w4TniSErqtK59vyNCssmL+jtjxN07nC9gWhgRIhASi
9qmeRYYaFbEcCFC5YgoLpvQ5mdN47Yxw5zaNL1jv9xe5rPTSsmm8+vZs4b/dHn6F44P6xxXFPjRW
TyilrESiiIjbIK9aGQ5VmkSp0n2Y4q4JK4SaNUvqAqix1LssVe5CdFEtV4mtIqKs2vcCz+tO+i4A
BYYskikBCikaexFnqVx921j6N2hhL8pBi1HQlYfu4qmxOjasbzPbBCk2UJzn/hhkUL+Mtt9R4fe7
OclvahLTRdrq/s2Yq6CYCX13qHL2OfwyLxS9mYJjEQkhM1nMA3MBMfm4US1TK+lxGTI3TNuh6j8O
qTO3xjngM32cRolD/L4RCpJk40ENM3uRTBT7nhz390dUQH6hT8pAmSZYnijFgzdmo8nlHBwrynmE
TBlOHghLUg122cG2rZAeVqsnXL1kpadCjuJs9+2J/psoCBvjGIeFITncRsBGhy99KOk0kAkm5iBp
MA46L+vbADVJkPaZvG5kAcLIMTlksyKBB8r2IqZNveWjCxPp1x/niRQQNNLyOyvgb3LVwTDfB5mK
QadfkuP1FwrIrCbilRBFgwaUsn1r8N6SrrzQg6uhJE1vLS4eO0yA8JVpviiajG26Nu8DI5g+R4La
78wUiPgn4YYgwnwMW6IZBWma0RMH0oktfRdjiGqZk4G1q2eNQYVkaqsFH+NhW+POrTRz6L6V1SNS
or91nek2pSrKaMoDYzUIcKjKti0piq2XuG4OFO/W8+gtBl6U12U24HNV92FR8K4JXEECUOfU26Qs
tnln50B7br7yY/uUOj/f1qO8dXXjLlujzeVRAvd/7/VoLzKrpiA/VgjcY+tathxoO/YvsiTP1kfP
OBIt2XsOaCi4x6yTD8/i0nNNnEqcrtLUa65Fq+5hbm+KFmRZi+MBuOZOli08Spqyu9xXl0eloZnb
4prI92j5rG7PZdIGlVfhOz2gaVm0AxSqB4o3Yv6hGac+oLylb9Iyv7LV7DZxqdA+ln0RpHWEsGMX
5HCwBFj1Jy7aJ3QDRRsPBDCNZTW2IGA345CFjRNu0aV+HFS+GB9Z+YcDVvY09H0WoFIZIMMm3Vmd
t5e9hHDiK7Qp5s5upoybdzDpDPhXmqP25vgoyFPrXsZk6xOIF5gDp0gTzhcp5dVOtqq6oX38RxG7
Nkp4bDelZ4tgUKi+QQUCmb/nPiQbkUQFw3Fkxuy+Blr01FIcolyMSTAZFrKM2OUoB3PeqObGL+rp
gU0ZEJe0U+/isS1C3ZjxblCNW+CxbK8ns6AjcGIK8v2S6mZ6r6esD8iI8wjNfhJ2hzU0jRpKt0NN
jmV5NxmQPuhcr5McgVoE/k2g8IeKoWuWxaEI6sQgQiuGPZ1Ue86c3NEiqXdC33TGG69EW4x7kqAW
ejyq2bdtxxbgcmNIsQ3VoQDIc2HuoBH0vGyEhyLclPTNQQff135RBcgfFzJL1O+5TaEiw4+qwhW4
K0P70Q4mmA0dtk06MmhN+GLDSBqU8Qxu7E/DhjXZRcldc52C2NOoXoR04mxRCwtLJaGRIi0GJwFB
O2R181gjSd705awv/nzXGqaDOXNV6EHT98pNPRDEfhRvpevAMYgM0gln6+NNkEdQkA22hYU6XecO
DcuhsE++R0WYx6ne8ZHeHJn7AKR3m7AZSk6QiRfV3HlRgwoWMWYfFJnhJ+k481Yx7cdlnqBhk9Sz
DOaOz5eNwXrxHFxnK9Ml/ADgXU5ZuZtksukHT+8NVD5BkwwFOCA2B//EYcFnvuzLuH/Hq+FizFlz
FWdlFg4Z+Wig73ebFMCcq5bpJfCGVdEW/Nb0MWQvhT/WGb8D4s8udAYHZNN3vubjnhtYiXhCN7HX
u02PO+ha4UYvU69K93NenPeHJdAMuYqEaqAAwH5yJ2nrdqJspyrAwPJ2aeyHNs7n7cg6tJ+ZuP+0
EmrRXcwcq9AmUEmkaRuUJJe76oBtnAQNrfjeqqHbIA+dt5k0V5B1DPQABhrirAPn0bNeZWR2YYeK
9ibRrg89H+nFzIbrsdP2/HhwTW3PNdBlaBUWZIN8k976ZWiM39+OUyaAoGZjiA/FimdAwaWu4quy
03+YTozn0EIkGywjDuQzPDJzOUP75ZiW/RbCxDDKld97fYS8zEVH682M7rLamvXxXSkv8liF2SFn
xv0ma2S8YkSMbyWJt9XMyOIYauchdkvoeOnNDDrdthdDEc0+aK/SvyjoOEGtinDU8MZtj/TYCFBa
O+nC52idTCRgJa2vktb4QefI6nhzJ6W3UoB2UFM67ykyq9lmu/RQn9WJvEY8Y1ufkQGcp83W1VQv
fQ8akChnM4StmAclbc4lSpuwbU29GqG5tlCTP62gYbFEmuUXzPXg7po/8Lklb7I2NhfTLB5mIZJd
g2gRgMYuzgn4yDnFnh8RlMG5qY53RTzHO950eJmNHV0UcWU3CWvKdctzF1LQSBbE6Wqf5Nwt2rKb
1kUx8kWDvCTyXDotYF1nN6UVQEOOxcixUj+oOWlBvauspfMK2kvVfSUgps1N5wdqHMudTPQq5yN4
Qt1OLmihpob+AL1FmG5jqHNXteDllmG6mzo7/V4y0GqmsVt72YiWnk2qwOvzBwT69nJ0pbcqqvwt
H2KylLmii1Jk+arWfrEooau6A8n98lgkJUOG1ympydoNLmBknvdsYPmKQY6NdFXJa9pVWaDr4ZEC
W7+2GrfLxgeizYqChrGM0TUBCTDqC1PvVZEV4ZFhUoPyhYLmZzHJ4tGbmiLkdtTro7LhaNIt1CFz
qqp7T/xhDgSvmkWb0f5dj97rerwYXeJ00JsPMk+mp2K8m/r+rjRj++Bl80VXfiwraAGiumyW3jFI
0Boa4Cwt3X07TVCMYFdeNcKteOnnIa8QNMLm0Q8poeq939GbaZ3VY3xDKlOFlU7JvJ5q//JoVQfP
vcNZHiS6yKNGe80eilu7y0gFjzygR8EKuXV0UDsHxM06AmpM13e7PkV6J/oqBLouls5v9O3UchNC
Dpjvy0zf6STAdWmu2UT7FfQc+lCqWC6ETMRS9euOp+kHMw1rBL5yPUEihjRRuToqDnmMFH27MvXQ
BVl/H+c8fYeo20wIGpHlgPHOY1qsB2BUYc5xEpiM9VtsmYZZGh5mCIUgrOJkRUqOinCGroybJpC4
sbs+NnRYmWwKmW5r1/drNNh8Cihs8wjbxkI5oWpoCA3sj6LPz1syQ56HdmNkqljjgIxzOBSD3fvE
2AvnZ2aTEqS7DbiD2R4pQZMw0A+gEo5gD4G/SLXnh0cqppENp6SD5iYUq0GCx+RyKmRzWbZsBwiv
hmG271Krk/0Ajhk4TZKA+lN+08Xq3Vjk/f1k8iRkIArfETHUIbXjG45AH2O1Sm5tFdfXtb/yvD80
RgVkaShIoVkqFqyi3XZGdljjNq0WR8kkK94Kv/SCfhLVfVE5EpgSl9vWwabfpTEWVLYpuSrjHJpA
jZ1DD+Ldpjddsi7xbijICEoWtMaMHcdAdAWP8kMw6Q6mdaoFoa54542s2HZ8GM+TVJ83wrN3hLut
1w/1vQEB+th/w3TSC3/27bnAtQy16odNmWQQXHKh6SqvQfxgKL+foWiIoEpLg7YR+So7VDVVBysL
dfX+27SLCXZot7/s8AKbACbBoEsG5At+DnAiXhBm8obhFgV9aqF85YSNB5YKBVbu2MY7alw9/I9s
Vh6epp2PeejLiW4gkk27czfy7oMHovjbuZvHYBBDGTbm/xB1Zs1x6uDW/kVUMQp0y9Cju+22ndjJ
jcoZNhIggUAgxK8/qzvn+85Nl9vZlW038A5rPUuR8dXy1X+y6affxF7hJll/GV9VPC6CNdie1mVc
dKmGLE9rQna1k+acSV8cIY1n+ZgRUz7eduHyv3+AHTnAJG6+z3qrsYAE8kg4C5/iWXs7Q2X8nEqM
osKELVwHqfN+6t6HNc0OVnP1bjVtDj4vPD9K8+jeH4L7C2RdV61p2laUwKHCzqOvrqfLSyiHPrcx
G96I5D9FOv9lSXtHPTChxl2kb5Hj/p3v2W2e6S//9yJkA8rK+Xq/3CWuiG52Z2bqmSMFx6GO8ezS
39QGTbG6eRe1pj0yrOfFlGbxNz23edp2bl8vKi0eW13iZfTgu63N200Eax6s50iM7fGh2ij8Rjgo
gt42ui0HRqasGNI5eO+DLNt7zL0EvI/QQHATUuuHxbhARVNEfsl2YtfHixfx6SI8m1t/FLnfQbv6
v48HLtZXpu14eFSARPMnjfH8KF2Ttwt1P5OsIUd5BxFI7YqI91Vihumd8nZ9iZvC+52M/pinIetv
/ZKs51A1NPfmoUb5i+XhIeXBlYLSv16kHMV5MNFfN8zbi+PN79aiRc1x2D2ndOX/bCHo4Vc4fffF
e/3ey54XdaL/aQTb6pMrb+ZbL7O1snSQJZ6y8Yml43hKx/WQRE9LF3s/pyWNq7RrWRk72+VMm/e0
Sel3lYjPZM2Go9/DHIalCR2VLhJbNlsL0uiPeVzTC7cp7htJ29yHtHX0pNgODZ3gUT38zz81Jeqf
uifb2e187vxyChpdcGiyl+nupfezq3e89+M32gwhVA7aXrPZ3z+cMmzUJYk9XrDZwcXnfvhNJX1Y
bA2bj7ASfq2raU88tNPz5qN0UrXt+9ibqmaZ2xvU981B3/WW0H0M47ynTa+rQC8r9nBdqEAmvxeU
yDyh/zsbO+rP/xYqbuOoBLPoozt1qXhu7v8P0S3eCQXxElHyl5LOfvhEHFXfHv95ya3d7NuQkc9N
rIC5ePBfN0b+E6lH8BS+PHhIH6W58lN/b1Zqz23te4fx/hVMLu+wTYIV0HXrovZldl4cX3ao2e2V
jtlhDnRbhd42nf1kcbvEM8kbptmhWFuHotmPyc2JNfpIzPitM8KhvQXJPvHYW+sx78Nf2Wfaem+U
y+3nmETnVbTiG7NtcBICG/TY+gcNq+W9j7HqbpgyntnkqxfPJSWdxm8b0Km/PuztRTmCDg9HwzMi
+xsQrwgHdgl7Il7WdaLv3ljSVJb+Nk5bZU0976zXwLeBZAfTtuGvc+Nnh6RRcek2egQECp0axF7l
JXVShaOjOY1ocCK06w9tFtvCZizATedMGUFALCNGxa5tFwLlX2a7qdGqAi8Iya7Tad7NSwSA6PCg
MOQSYWZUXn2I44mcepOSfRKLBY8hung37jr1q5NJhevgPls5Af0j9nvT3unQ0a5+jpHyZc4EqR5y
+pzq4LBJGElsuD9srXuhW7K+QJYwe0rZ2RPN17CO5pX4anraVPI6tt28n9o5zWffy7BpbuG8+9ds
Jz0ZNDUsSROescvjKxGGF40Mzr+JIlp1eO2jY43+UWxtTSvjJH+Zt7R+6dYNtkIoYXjd34ooHuF1
quUYtP0MLsJBJLbmPb7fJ763qryWMSvBjy7YcSk/YGjVL26AQND67sjH1Lz3UfLL6dnmJJvYzZ9M
pRNPV76JFLaAYTyOCqhsPwG98CFFMPjNCV0P0HGaq5hnUJtj+9kTU19g6Qt4HnNUDJMMvhtbRbEY
PkKud2E7Z9XYsOzKpUjLFcbrO4MfPgzNt0dzf7xkDha3Ti/4IfhlSaflnddyzj0hYRmF9AMLTXd0
jwGORLEp2AjyIa7F3s3A+1q7VrOGq74GXFcmFQwalAieEshqZRpbv+yiINI581ANw6XD8EpVIZIA
sIK3Tre52/oCjVztHjRO3b+FkzdcMKoWNuLuVbm6OXGvzQ1ds1OHyS13MV8hZNT1a+A+RhbGYB9s
XYYZoBzS1E8AqFyl/KyrsrW10JJWdsjarXsOuFcG0xKdsHHEZUJ6POrZMGE0SmAOTh0rhrFvX1Mv
SKu+1m3Zw/jL68R516XuVJ7GwMqagYdX6GbmKWY0K1oP9m5mti/M7/m40OnHiJPXsNVm/6190lZ1
4g/nBqgLA3JA/gTIaqPtpXPlR6Z/B+Tm5+3F54P4RBNWZYDd7DSptvmMk3AXN5Dl/ZGdHwLTWj9Q
YMcK38/qco65fNF2mYsGC6i3zumNEal/hJA9qlq/6n6VJfebDM+ESU5Lq4qH7zNLF1WiIfhVmKyc
F2Tf2qFrKtV6W0Hk9GsKNvAeIfH0LoJUlNs7jxu3/n9hJ/TJrPZEk9Ze0ZXMcwboRNOaXLxw/t4o
fDTmfv7eZoPwWSZE5f6K2lL4q3Sl7RJRrb6D+Q5wefdvP+9g22GpnsrY0rBcEktPLuRvy+MJtphn
cgBhokTfHfe9bLfL4ysQNngER5OcOTdngo3tY5XTTs/c7dKJNTv4J/TCN8LM0SSJ3q0IOL6A49kP
Yb1cwoCSK902KEp1eHW0/QzvgzaGsu2YKv4RKXYbmpBMaBFjFYi4uYn7MJx6psX4nHxbrPFKTZPm
9fEysTqPYj94ebwzmsSo+dOn9nla9sHIK+sag8UcRlHhbBLs/r1XTb89T+H8s7ejweQwfaAZsBSm
oaGwiAHIY29+Bq/kPT++0pp55aq4hbE68j3bsDjg/KbkzWYYC6yk23m8A3Gu26ZSWe+zX1RdSCM8
lm9x6y5kHfA4iMK//7ZhrfrXmvJ/vR7PEUyG1dR5mpFyGGyG+/v/WYWPjkxcXQQ9OhQMzsd4oBmw
pnV1r0E3yZfQdYCK+hcbseipnUN2SxlLXwL9NqtUHOqVAqK7V5cxgFmVTlyeOrStg183pjC4SU4h
m2X++ASVJXIfDMQB2Kxc0LO/psNW0uBpXp3nXtN+a6+BV+/+wXImIfnWueZtIjOQh23xy3jaskOg
AlZEU+rv6lEkt5Sa5LaGkGPTlcbYgAJ6bJeh3gHWyGXP+H4VWh82ACrXWA67qWtoZX3dlfHstZfI
JGFOt+YTFtF0M2uaFAnBROqnKnmL5v7kswxVbFsG7ObuZ3N3/R8vXEXnxsxQvraIQ0+qyX4Ko2Kh
qb7Z2N9yCJHxZfkIgn74HmSs1EbZ53rq9iSa+Zu9L4SJEw26z0afdUyzZ009hCgyOC8TE8WD5Unu
bbaF9Ioxz4hdTefg/HgJh348RKE7kW5zp3m99lOtMQ9tA3B7ZijWnrvJNYeQTMQ3sKzmlGR+k5NB
owy0RsXViD/Lsehf49Rzh3+y9V3pXExqnvh/65TO53ltlzPRXgb0Ifk1gzw9j0ESn+Wc5UMo/dsS
dIfaew2Fo3sRUFhFNjk/XqYm/EpsNqBahtKdet1B8sQM+LgBIwmsInRec+QkQyXpcTMB7+ZVMCXx
oZnRQwcv0a8yE+EhXXRSRS0pRGPcdQuEuz6+ygZ/JzA3QQ1bdf4oBo+XgECYg2/Sl0G6fDUZ1xc7
L/a6TPMParbuTaNZYbwxr2mL8qLT9rkbyS4dWnZytfjzj7NsVyz57D6dgHeRVbvKrZxMD/90St2u
DQeIGiOZ81GFTbUu1FbNVC/v8O75eQ4NgjHqC0GD+PM+WhUzQgBFBKeqtA30nzBrmr0bGSq4Wj8j
42dlR4btOfWk3fNIWiCL+EPhWFIsHIsZG1MsvNuwfDAv8Is+28LT4y2Qp3M9jRCVByiRSLSsr7iU
5+buG29160Fl2doy0kDd6yWez7ozH4p37n3hbD1YHg37NJHRdwQ1nozf2V3TKcwfhQ6AtuZji6rb
1vwvsc23oafpT7rAKjcias5U1NOjj55N0qy5vvMk97aKt2AkHm/bmaeHSENVjDDvxmJOf9CxDeBm
iuC6dmq5bXb5xQwRlcSut2vCVr0Mo+Q7OsdR8XibRdGbiJPhon2AX27GMhxgHn5fmhp31RJsuWkV
eMKI80rewZmwEWfIu9s1uYs7g47VvoWLtTTzVDDh4te1k/ErDPhPz63q6fGtaauTcgG7mYtZJv9+
+DGx+twp/b9v+yzR4LK9ylHF81gkWINjAz5p80BibyCYuL9WtaRQbUeJ3QycWA+xJI9giL8zY8gN
zbV4vBNya98hgNPV5XMamz2nG54MqEnPtRK/KcgE4BS4QaeBzSe7hdfNbed0CsmfRpKKGPHXC9Ty
SjIY1lJP7NzL8eSinr9pvzlMdDvI1f117dhAfbmrdCKwpKAYO1AXTbAPfdSFR+GuN7QfhWKTO8ha
+aNlCp0kTxhq1D8js9uW5GltwOjcy/Us3Kfu9FD1lscHSHruc43t3iXDeLV1/Z6ssr4QLOAF1nXv
hySryd3slud+dCMW+RaMX4OVtYchdBCay6pz6BjGD8VnXa/PnfPaQ2CtKTDQ0acA4aSC0nb6Isny
pKVy3+ZpVnnCMzg74Vg8BhkIfeMNk7d6lgs+10n1+ZA5c3rUWgQZsLUmnalmU8pUQqz4/y8RTI1i
CL6S2Xho4JD08Pzut8CX38Zutk8rTcdiTYR3Iyn+0qCJdw/WuMY4hs62E1YFPzboUyUnqT35ZiLv
sV3yLg2qEbcWz1OqcsRrhv8iPr77DZnewnZ6ITMHRrkM/CZ0vBwGqSNk1UT0osX6OsJhrqZma/89
Ad39qZjqWV9iGDhzVO+NjpbLRkj0QriMX0BtcvDZac4cl8cYPfazX3F3bfr4r5cK5N9a5vrLbLEK
5ZNjugij6bdZsxpUGfdl0QcQJ7yAr0dWf4g7KUeMbp9WnmVV32udO9IFT9LB5tER+1yxJuejUN1L
Imy/s8w8m7s/T0R36cwEGn0gukRi7cblYPapp8dzoj2sl3dAqHNLXToU5abQ0DNNQ9hZBQBaMEJF
x4c5kALaKKMQQZRNDe6Y0m2HDJjKdbLSvxczubjMllHvSJOmT77/nNqwefXGpZBzsLxj9vZf+dgf
6joLL4/C7FLmFVZ18hAB8EN+yX96DKvDpNIDs9kN4qOF5SPkJb7vWvi84Lz2TY54GX3BrTiXRLr2
/E+p8Kesvdl79VnRj469u4+RyRsSnuNhtNCfXSPPtUyf4tjpC1Z3dgvrQL1E1uYKXBpUC08UD08+
SpFTZIO5yX5AokXY8atrxLGf4XmLuRkKFS/fXDvMt2hDR/dm0NJERgXUwPila9eDnHV7aRYavUTh
tEuWbb0C5v1Uc2bP3roh2MNUelNhnbOETQeikE+i9+8vBMIDDKTj4796fKtx7QbCGJ472tYMJHnF
9rsG8auhzzWjcNpjKNZ1p68jfPU9yOS6eID7j/lJEOQvgkaB8Scz0DvY5dbHvNW7yCv+Le13+f1h
xsRujq/3sphj+ESZSreh3KTzP9Iw+bE1PQyZoB2vST1z5BLG/iLBL1YbYPPqobbODbIGDOo3HrMi
oDPZMUSJpnvIb9UaHrDCHbf4jYMRqJMCAu1S2qUtZYep9IHM88XwQ2Obn2yKxqNzRBSGR+yooXcV
rIPwkpgOcyIRv13sNa9MedkTcn0vBpDmaR21vYwWuCRU4B0+2S/VgTVqpm4rHwK9GYbnB/vo+SPJ
bRD3YBsxDOPgaHf1gT6jG8n6hLEHQQgy37Ad/cdb+CgMEOc+DIffWxsEzzXvfo0ehJl0CPivWDn4
a+iN8N6/K8yehWIpciAtEoWqw/MRJCPaiYDEC+WObrnmzrtA1WYEwstXPy/LVQGYK+RSn2TioJkn
vxbikl3TBq+xFVD2OPwdQ+D9Of4EhWjHHFsOlHLIP0GPbKe/7ucFjLiqt6bMev4JGLKl8TNi6aqg
4Cu3yG+QNGjHHRT8FxrhUkKDJ6jawzRWYW/Tg8R2XyzJkFSbt4mKUmRsYnQKZql7W5zlmP8QFUjC
Qe03OYhKMIO/W+7XpO0QdhBQpHhnC+eH2055HZY08cUHGOCgzm8jGTekgVKSuwWeR+jD/+95+AMj
KcCZDQWdj2e2OIDw2Wt2NNK0lTHeJ/wMcA5ZeBDIQh5r1sK9mQVQdGpKH6s7oV4Jg7kuIs/DR4uZ
crULPNzInFio+sqK5jR1IzRF1f0JBsxXW/tt9CEORxCAK4A3K+yr39xq4K9heEjW5H5Tala1w9TC
Cpmr2Wal9of1BXJTEW7mG6zWz3FVP8VaSK/xqi5SE3KWAeTD5ffE/iq63piYf9eRlfclQ2OZFCXu
HHmqp2fis37HOq+HAkzV0Wz3nAHz6A4L9F/u2YrgGmrHDyPwN+gk6ipFlnfdp7Er2xkBgaQWTQos
v00gsiJlvHnuv9aLhzNlaVhCtIek3WKNGf31TLzXrUkRCg2Q6VFataizmc5HT8JIpJ3F4NjWeVzP
r1mYzpeUYxMEN9QX6wiTZXVSoNVLdp4S2u/hVdg81eLbXWd/IrIdyhkuQQ0ZKIvIWXkc5ksG0mOg
0HkX6rt8EyNEfrvJfYj7rBOsIppCI1xQZXwb0j3CyEHUhkdwSWsmaRlF/LaIeNyv/u8+zn4rb3Ql
sB2CqbsXVYs5bNuWtBSw/1N/lDlLkSSO1kpJj8D+nfATvI5TM5Xe6H01vqzAxWE7Z+lXT2RcQm8L
i0xjQZwxcNnJ/aETSSqkroK8Bs+AfBr0Kj41pmxiMOBp3e5r4d851Cw9kfWwJfQ8GgqqZEvbY52u
37pOmcNKMMX2aA1gKQaKEIkKGQXqJva1tE/eFgT7rnN/Wcty10FvRIaiqMME4qa3IUPAYqTB0YxJ
EtuLOtbe2uXUU3yH26bP42SZX1gyHzN+p8Yl8nwL4mopr4ccPiIt/QbWce2BnoH69YZES/dEG7U3
3qwxOsGZCREymre+zQVVfhFglCkNGHiSdAVph0sb2tIZBdDcTe1RqwSlE2hFoL03NwxPloqj0NNp
qlGeBp0MOdLtrwa/MIBeVIZQj3UOPfLgxfOz39P5FMkjeBSI6IitNsjRT4Ygv5AMu+xPH9QS2tyK
GuRLXW0an5glsdsFUKY2P/mTZHzaIT015Q5yJipVBImRLFHhk7apPE8fWpa+YQLUOfeH3z0h4DIt
YJaQjC/B/J35AS94C+DEeN0V0ODPzLf3KI14mWXQgOtnuJwenJSge9nAGdI4p2ndwU9yORI5f6jO
tl2cvaqBt3m8cXmYbVKuMzorjJJp1ud5SIqOpIVTXB/lGiGaJrGRL7EPpr9JcijGbx4SXwAjm+9u
AhK51HF3HIkWuxEWRzWP6QfI+PQ5wTXfALDYOWmfcMXVngzNf8O6dFVKBOBhve4wldEjzRCVbfSi
K1AliJA2+7jxUb9XEKjRnD6RNnrjrIdUFajrnZwo4ejPBU2mpjCziErgGxEi5L8g+ly2ru93KSdg
TOu5PvsYMdAYhoOXgZ5PGGZQxae9cnhcN/rKOQQ7356c8McLAr46h/j5jJrl72NcoDDcgtzf7J8Q
oQvsbFNbxmv4t4MpXTYtyMzeU5cwAdgHUXrIVx6YXd0LmRO2ksroXywd+vvuAxVvRgy1h++ax5nT
eeBoV1gOwwarqYQvoiQwXbv3O6hcPdygUiKomQ+ph3jmAuOf1cuS4+DuutDxOFeMWbFnma6h9UGN
rdUWlelgrp3BQ8BihVLa77Jy3uAeEE8uaCVY6p2dgl2noXzWzWHMVFouLIEf3VZO9EvJJOAlEDRZ
IYUgF4TcdP2fN4ENYA5je42CVGobjrtogB/OWbaT3VbFmpK8bj59gW48hsEeHXDOHTi1NzGaH4jn
PacR+UyS+jsw6uGZZhKHTODGwbxcBhwnX5D1Blrphw/jN4cX+CvyElFMNcbXOGmPvCbJrVm+FhSr
cuzHLxl0dS55nXNkFKtBLL+VDQEfRSt67Hy3PYLtXdSQMxoqqiRTr9LNHlY8u0CxFrmdQAsxYK6r
GMMDGafvaYr4TIQTPFb2vHWxK0kHTzkmW1gSBb4YErwoG2NU1cR/ogUDBmZkVvLNnINIwOVq0WTR
SLo8mkG0zLX3NxkzJDpZcAWdqHa1dx2xBh8QVupyVX/Hr32OQ3/dDQ1Wlw2iKFS7ecMKZ9WocIlE
WEK2o0UQ/CB4RMGDBejQQABCDcsEMweCnmuCg0OWGZcWNgJCw0nOIi4LrdHf3AQlpF7NUeJAjMI0
zS8gWaB9PfG0MvoFnAfUHrH4hOh40u30JBcU1KmrQa58JQJDXEbSEcv67ywdP3Dnv8Hd76oATAnA
Uo40ivXjl7EzZSgwp0nE80AIIk3qzE+LCWufYZOELok2CiwqWiwD3yheSLYsBRsGXZhaqgpWfJQr
F+FSMhlcQcgDCdLvw1ZDFPJUtUbJS9DacwRE/l2pqd9hTAUsnn0Bcar4lJWRb/5ww3FXY4vxRolK
TN8Qi00LIHbeaR1InLdKPAWkCzGJt20+gd8CzzSTgk+dKbJJNrnXYNxPsgF6fr+VjVzbJ0/BpDQN
TOwxhVk5DMfMpX+Wsf/h23Wp2ACHeJxtFfpgJm02hwcLZRHJQ/OEiDdzEPkYJR9mRiOPnbRlRufL
0lgwTNr7SJbvYdxPJY38G6D1II/x2IOp3g0phgLeY4ZA2vE7DlQgSEEOKl808p44mwR7Kl/sbm35
Z4CGK5r+5BxmrRgRaUzvVdg2r8PSmbxLfFj1CKYNzMMd6Y1QVf1uuHruKKYAaF3fIVrOUBcx+3Gh
kZcIe7RMkwE/ddlBwDK9PwgxurkUMe7xid7i+p707cI9XOKfd02oY/b3kGY5Q350XcIaqvEGwzVp
ELm3mMV9D1E3zVo4XFZfRllTLDtdW61d87vzwWD2gRcgn5jtrPVJCb8rzBvCb3G01k9zeIUlIXab
guRnWAQhX04nbEwUc9eC1PeQfjE1JRAzUEwTpzEZ+fhh1Xgbw/p7p4g+ht5vPlTeUuqlCyp/Uuis
qymRmTiYZfkY9NjsIYNj9OocHhqEqoEcDDhLZXxzNOx2AkEYMaJ9x5Sr3IvuN0tGTsTeJ+qOTmfM
wF4cwDxR6OpNjbUeV8oV0tcI0bOhjBvz7tTi74M0OCAW4e2AGKf5itsBBMRh3NZ1D3QBT8AY7WC2
tUdi9skm/pjEpQcdpPtYL0HJwwUhog3PUtD65KCNOSJxOpeuQSnoN4KjXoKqFxQTUnNe1KlhKcNj
j1OG0IOvE3B2qBfJjpow2q3K9aWJwzOcBAifrShlAiFq9OdiVm13WJFm2pj543P66vfE7bo+RAx2
tMeI6U8cJAAhLEJUIA3ToKBuH20IgKfNdMq8NCkDmuUNxIgWnBUQ/dG8mQTFNFJRUsjI/Oyo8l5X
eGgC52aQ9JeSE/3hp4CYjJAinxOD3cXMBZNjso+7Oi3CZMS5BwRH6KTQ1ATsl5oxApOAjdiCgrBk
iDXnq1ptPim/3bfemZiGndpI0EJ5wLUSqOLG4NwJslURIyYXa1Dnmc941YHBC52CwgxEKZbL3uIS
Rzgjq1JjxndkZrxA7u0096LLM/zjbAUOrXnpU2Am2pKToPGGEa2XZY8Y2rJ+1Dxucyr5UklUVo7j
Rio5rF90CnWuGzruBf2LQYvv5Zq+QPLPTbfANumdzRshcVZGFrxMKMr7DE46xGGvGpLlhI/7wtvU
FsnMbtkKArEb/RInrSQlN9UG+iTPmOU4fWoDIKRL5E5wbMAc/RkyaBcuA/sOy6tYgTBBXGugJ3IM
6jilKU/qcdotIeK+25gQTB3ZgqtybFv/+9iJAyIFKm9UGxWG4PyBZQDnmHcTIBRAgG0pgrYQMVhz
i/RvadrxZ8QRcIIh+owDx7M94FINRhj0BuT7MMPzCIK21tOHQtBzh0UFhE0DwQ9B/GoCZew5Iw4x
m4vFYFGdMwnHEF8g97d+8aQ0ARScESBrJ2Fw9MeY4XSv1QZXXMHtsDgNToF+SzD5HcdIljZlv9Jp
Pg44i6eCY5wUFiz0ndmE5dP1ADc7LwENhbcZ9ISzgSsILuPPgn/VpoQCXu/CeR9aFe5HEpY4caYu
+m3Fso/wDHL8DtLvZZrqs5bOVL4XqxftnrSHnNkUc2ybpq1R0nAAQe2r6MlMSlXROPztjbr1CAOh
PsA8SdUPsH3NfhDbjx61BZ8ZyUlD7jAzLls4oWfUNW7Z8dVLwq0UWOfQClEDY99B+uR7HMaEfT+N
4grxvF2UxocZePDFLCvf3Y/gKoQMzm6zKOln8IfZgcyeQ1wl28ox4F0xrSN07K82DAbUf0izKBAG
qgm5is3YwgzKnutt2TW+fWP4B/yeuHDfoy1x1ejdAo//dGl0S9WyQYTk7Y5NzViQDZ+RiGSAnEEI
1BpFLczAfOn4dxsm9jZ45BvwvujsbcubP36KGIHrFMAVDE8gHuMCC91juwxzWKkFR4udaQ5Ia8lj
X/Y54MwEJSGGYe+u6+zJa6J8KKJOn+agSQtAOryicQSNrPkYAftWmHz5vluxtWlgIbsxxiCIMPYB
h7Bdu5VbhHKx/aZ1iIMPHscLiGQfhLiUcwcb1OKIMelPL2DiAHzJvs+TsD0xvqQVldMGT3v9Oar+
jeInz60A6bQAhR5xfmLOPzshXVUf+mKaRAhfwLz7OF3gilzxAW6lAN7Hv4kBCEYSm2inAh8Hr4AZ
1XFUzUO00zijxw16LcBdvfZQoyttf21AYisukdCUSp0nPR/sPG/PYYMnmib/Q96Z7datbFn2VxL1
nLxFMhhsgEI+kLtv1Eu29EJYtsy+J4PN1+fg9snMugeVKNRzAQfCsS3J8m4i1pprzrGoha32ifEP
6Te38yWmY1+1bsJLanxN2treOtrUbyeDTB24mY1uFFwsjljrWlwPxEI3qOZ4xQtxzvsfaZ05F6P1
jTJsd0s4HTsc/QHW9GaLFnC3xLqxqWV0sgcTp1XZbXS7jk6JlWDwWmZ/TJv3eujerDbfzbnJu6NI
h53btfdOVGmUB/ORM7Xed8nwPVSxcai07JNBbnRCYxa+iLBZqtHCNmdq20UOyfPg2CdstjDGPD32
Fwf0w/swlP1psNRPmadfQy54x3gDDcM0+GFObj3pXryyktscw/PWy/WvfDSfkHnLDd3cRC/l4PFO
P23s07uiifpgn1voSQvm/00PfKyN4iVoRpSMxUrVSQ7Za5WiCFV51WyMDJ0/bbVwkywDbwFsVXqS
72s76c9OMx9mY4g46U156EvvIY3HYFhlK9tR086MpCTb0cuAMAhSQopzwRqdfSxFtjGpCS1rWK56
MRyEK4U/eGjhoUJqogFl3KMP6aatnWofTnPL5BGhp6mHfauW6mj25ndsdQP6T6NvDfEzUYl2EMnz
7GRMi9LpDXvfr9qK+RoQ3mRkC+LABM5t8wlQ0rV2MPw3S2EEc79g/5y9+W5uie3ciY4ndsDJEsQ5
z5FMTFRqQZBcjJ/T0t31TNb8bCSN0GuUfyWmWuJmEJqI1ft2Ph96hrt+a/SPIfYIymd3I9O8DhCF
a/IAZ90pf5htfnHq3MLEa1wHJX93cZ7hesju7aHxEDX9MkaNK8M89MHTINcxiYPO8DEVl6bDhUhP
qVr627hD+HJoOuKsKVGDwh3SW7+PFiaaMikv0smvo3qpy4QI6ajVBxUyX5OFxMdeLe92m8ZXWWD4
MIacgoL3JywBsorb2k0FBwcGsqHVvmZhvqlYM3f036S8SCi6NQNegziCL/jbsddc6SFDjMS8RnhZ
f8Rhe4hy3vkFTvPqmJqIe02jDae0XoVZn7kQ2pDb5xfdmH8Meq2fBrf8gRijA25ALS6NGXxHeYel
7lV6ujhUbfphigo2zDB9KlkWAfov74JueBtKzb646V7wNkzhx2zLaXBRj5ez1/UmvpP4G0qjCagR
NEqYwDpokef3AO9+x3PzsDCGbYwpO4c6boQhc2qeR+3s6I36puXtQa+tMBg1VW5tK+HtQv6OQ/IJ
n5UWaEP0Y9RH62CWEQlF7tegBKHBdE9H0C57qI36YyZVuOsywRRzzj8SKBsmVAg107koQeQnBCCY
OrwWm9J4SIcy33ZNOWxn0V21Pr4ftOqnhSmfPo4q0pV4BIv51xjqBAsLrtCZkda32OnT+8YvGcZE
ZmvuQ0mstZ7SMciIxG4GqXZtN/miVepYCLxjBCyfc6eYd9oovkHunEGWjBPXTjBkdLk0Oogkw/it
1bp3LS8zXyxCEdxCAhzz4jnSeJsqY7qWxqnu4OwskiCIMvHy2eJXt4BBI2/66Ia4hlqRbKbWAxkh
zGwjyedD9qM6xWxhkygshm1bllBX9OSbEsl5znJ1kGZCwZdqBmfcqnZnKnlwE8uPHRxJPdPxc9jK
u94ZdB61QdHPtxmaT7PG+duI5tcYgqUKf8RpqAJgVMTjQi05TYv9NFaptissB/hOTYgmNZYns0oe
2kLf8IJPHzN3fO4ddLhhfpvVUD+TO91V8/BOkqG64Cl9s0lQTUZ4ncrwWrTTc1ThLbKb8JnxBo2f
+SOZ0N8zSb2tfjRdjD4VGuVl+K4MnWaeFGkeJ3QDfaRvO3eefCfpskulGrycKks3IGC4Xul2Oa/n
ryY0NrqZisuAO1tO7YfhzWjnHZ9YpIDclBH+KtukO48pj5S3QGPJWqYGiV7mFyMPsz8feIj9npHP
NprDZT8U0c/KTdeaL/4lyKDvrSTusDp5O81yHawO1MhlwwyyXds5RpmjbA9L3fHMZ8U+E/T8WAGB
wn62Au9eK7nkDYygof5gm3oZlJX5kQ5fEyKAP0a6ce2GmcvUiaWP2fhzEup3UtDwiBnTaflrjjqM
ASPCZ27Z31OPhjszGn8UtA8qFx9lLFz4dOHRaBgzyTJCVUSHrWeqwCzdV1pn7Mkpmryb4OZh2dgm
oxUfTMwWJJbSLbbWIXAX+6VVJi5ol3Y8KvWNipCAI5XuxDB16MCjfqhzSqmFEK6OK8BfRiRE3qSj
xT2Hn0bbEIlnDQGpkDRzDxl2oXrprW3Xiq+eaYNniM+J1tJf9G5LAZ/fD2ikjCsUNf4SHVWtI3Vh
BqLlEnGAUoVKP3FhtEL67iQxoZdvQkRvlsahljbf4IMSfzIVeXpVvIbawoWvCbq9wcRv7xo09/Vw
cvT0q4/D/MRKnx90dm/u4iRHLLNAD1T31Hlus28RshM2bQdictEnLYQh9WO2FLEJTnSZT6/jjEfJ
/Ipl/4vH3Ng4KXJ4mkTNR42X2ZzCkGarazck5fbelMrH3Co3WrzskgFYyFLvGSlB7ezcaMsP+iEd
hhdCet88jqs2WdttLFqm9jud8OD09YnkDps7/XWkYHftEfXt3a0RmaVJXzw081ZNvPB0mjAdNTCW
g7VzbGokjsocylfWWFchKQusnLjlgji0o8f9COceTlz/AXd52uIORAKRQMfCif6a8g6wXpS6O+a/
3DRAgCB9bOGbVptOVlwdKmSYqFmXLB15aBsz2SRdvLFcRBI101l5sfW8eCo/ucb0bXDjZBtl1Qk9
Ld80BSaORqGeO/auC2f72jLcOiP1bBRmra1hGDjlur2uj/UVEhfTsWGzxLipnRwHWdMtbaAMzhoZ
56+JQjkBl3TCbOHbes7sbSpBBEkCWWF8WGjiA51615wGutUURoOnXDwDC2w2YhlHreVV31VcSFqC
SOAJGyGMQW7gjNWdIZAKqImmoDfja0bOZyvUpyk8a3XQFSSejGwTVYjwdj3TCRnxU2Obeya74U41
JBd6SsZELwy6+m5vVYUMMjNj8i+/1fEITA+ftxAYm4lMHpl7kJtY1iSq/Vy2VhVINz/CtSISGUD2
awKQgV8DnnhvfA/pLjzdKY5GYT+bceVhxTAQVSk+upB4NsOC+rOhxZ+T773ejtvGnVumuLwQI44T
XVGcKhc7hzbOAZjLbRFbXABQEvzQwN8fEqkPJfq841KXDhXK+rgYQCXGaqb5ovgEEsJfx2nAJE35
GXO5AKwRskAf8x1dOrZuFo8oIzjt7IjGefhWYJ+sZJg9tVV+GGU/bLU2pPKp3eOEAEAj71GqAcPi
SMv2Q/5Rs/LcT0PzPZKiOHmrNrjKKHY7k+wYmwpzlyuYkBK/qk0dQa+6AsUhEgEPduM6mU+z22wc
OGAbHvejW2oJMUuVBPFSXFQnzYBJuD+0kEN7WqmgKlDa0AHjKcsDF67Ldq74To7DY0CARHLeySeN
rK/Xcse6011pR1iDdITyHmdLki4kSfvpZxHm08ErhjqwKqb5nfUN4wWeTWfIrog3kDZExZusaKqg
ZzBX9Ojko92WG0+WP1MS6Hrj6lAMZvBSeFqHhCffXadGOATKKz7yTSPmhs/OSlQ7svw00hF/KB8H
L/k2rv5ky31cTK0iBLfHHfXoRVb4aOeCSXa+XO3MvXSTFlS6rM621FYgWPM798YlIJ3MG8pZinMB
0aaISiRhT/sRATrdN8CVfI9YMKlIpGeVLGcZhU+6CZrPAFg2zY1G/e8kqEHhiko0KCDqEPKpRxGh
OyfmmpWPc9xfvGw4jtBcZIyG1kYuZualtHyn+JzgBWxDaO80QnoHXTfxCy1E1yRyUmB138/UwJI6
Gd5ES9YSXk2vTPcyhDWzC4dXkWxfMOCcDTuyN8sCJgzgoXOoQITxunFP89CtoJbZ99LqsW5ie6OV
lNpRb37YJhHy9MkdNG1HiSN3nHJ+qyDgDkLfTFO97FYLnDu7r9zH1ZGYFASGRjCm89rzwokgeopg
I5LTMUmyvZrnL1q53F9sXrV0J5rWTRevnM/EeO1to+at1dKDKCW7bcEd3JOKOs3KuPO6utllqnwR
jX0Vwl3u2hGKU+SNWYAGeSzSGCS6NhcBhQm4IXSPqBdPQ9xAyqhltsMZ0AfSOTdWPPs4DLd2KawT
2UXeClMWbt1xOlhq/NSHAiNmXVV4mOx7JEfqTTSDTTEZmy3z7OWyMGhbskLsKIPxTkBU6e1UHJbX
vNQ/RhJBz+EaEZmyz9jLi3vAZ3dt9nPKxwekCnWpbSQkIPeEpKaciA2iDuabUwU4e9dIx0Izj7+n
YG+YGL6PIDGx2HbEwInYbrFj/magJhE84ntLTuHe7kUErcZ41VLvmqXF1RBhjYNT1zb4mh8jgj9J
mrRnq0ArzXXjTY164M6gVspefQ1JV+ywhmhcEvyjune4MzhSBH5q1X6UGZOejjN6sXkJJzlNuge+
OeK9dGhWV6O9CAwLiNVDV23NZn7pXN2ml6AuyUr6gLDOg5gQg1lI3DiqQ0okwBVFsoI1uLyEUQyc
F6Qi/Nm418Hd1iiSLpEdK0KewbG3GwnCcwMltM8RCYL8yyo9J8DJ9aFVVb8JF2MnwVjREEcvJGdx
lue5xY1PWlxXW1JeLZD8UdpyF2FPdWMGDYbT6XuZEBgI3RODt12+mvdnBh19PD4alUY+UBcYRyLP
OYnqqQUR4/T7zMGEhvfiw8uU5rtLY5Fd1DelwpmuC2N1AqeXlIrKtcVOTL/zDP3XHJ71qGUgzMt5
alqaKl1Ej5mtoz/c51o675HiLjrGF9/wtHqTYIjdFd1T7ZYz6l+S+EZon4gyhztCE344GOWhMuSO
TIp9sJZoy4DG2ohCRwAQ81aud7c9FOri6nT7k61tqxQ8twOfHz/hCE1mLrRia2pOtoknx69oepmc
YfFQnzAO14BsX229mVwLBeeeFNwYwaOfk1OS92BqmCC7asl3zgkiT3dupP5mIDNCtoyw+FANKrJj
F5Jsb55NZcQRsvM88vytgd7cqupx6tV1bE3s7JQPNSIUFuD4WoSxt4no2uE3IGNM930JMFVbQyQI
+o1vTY520JTxoZbASJ5HxPeIL0b5RtOvCgPYLM1KR5WVT5q6i9AcT5NeP4mo2CuSpBx4rXeeqv7B
MHraU1H3RKmdd8rpBvfJpcnIbNh5Bh8BRPG1wdrqt7O60+pBniLLIplt99ea7NvOSR9M7cGQMbRH
HZ1NdO5BUDv5S61FNIyuTsQNGLCc6pnv4Xq7G+ei0kesWm0cPRDylT6WDFx+HgSKNdgHKYinA1cc
1iT4OhMvODEtoHpjUGSVjPr7G46rzBR3V87sEwXPa8jsQ0G2z44mNIQYjQYIc69oHPvgiiLyS+mo
Pc0TLksHK2fBsB/R5eXmCzVKji5IQtYe/Dm+lNg7xzjpgwiHOAN8JL3bp1EdZmdcwK5/y3ev2tXK
W+7TkZfh0pGoS7A+41V7xZ4EgBa8a0d4ClEQhjyPIpVZkm4JVaWcz170UrXuWrmozwnEkKW5e506
95F7q3vEg20issXcl4XRBrcHQsgRyXXBCoj1FU4khvUMW7M9TNcscbcLBqlji+P1tSuJ2S215U8S
akUVErOMYugGMVbeVwAq9AOL/qRU+eQNIM1MTQW3v9mQFSmLtlOXsEpdbo6MWKaKyxfl/cDNTOE5
Vd3+Rh2gbk42AE/kNuZLDPI/VM2MZxpPfGurqMXraBK5TtlycnvG7KSaThD5H+Q0zpebJRVWiRXc
UHIjFgiWeIhoR9axAJbUI3zj870HJmHdE2dvNyFUFqJCc4LT0cBPqczUDMxG/vyDXyus3nqxKZlX
KZdKh2qeZDHhMsTSAbSK55AVa7CUgapdUzS3D+WCyBP3Ym8M7cPCLOV58vbdxNB5TEvtAHX7qLOE
5KliCBywqIIZpkYs2C6d6+3rhxyLAAuM3+REZjHChyS0fO9Q4ygk9u2NHOPMMI3GaoLVDrDo9q9V
cglhmlT8NeZE+HBW6SthTkhhcYbJ9Mbv1RVBTFAc5HG5qKlJc7lJkb8O1FNfZUUNAdODq6xS8z7S
2GsRuTK9jCp/Gbt6JMTqdSTsCOJkDiE/3jyCC6wjNNc2L5yR71an60c5YaLCBuK9dOWxXWN2A/Ds
226UgtUu22yIQgokUOyINLVfF86MeTq7Gno3bSzCD2ercsDTzlMYJD3n44gfTlOV/DXlgqQb+u4A
ymouuJVygsIbwyi/VgLIuV5zjQRw4EYsc4pHNJ6ugMX3cVcnd7gUcZ/G8PjtJc+eRsvdzakB52hx
no1biLIrmvuSX3UtrtwqLCH6mEvg6LL9HEI0YtwK8WNpTAKbFU9dajNumZJ++T6lVHzF+FDGqn6d
oVPxIE3RNSu/IwuP13EF5udmGWKDHR6m0XnXhUUHM0x1EQx/GCKdUVzqcJ4f0oYyu10iQjfFfCbu
3j22FsXijZ5kxPaAVa/CWZsX0c4qMVtx9NjnYvml8fvbmbQkAV1eXVg4nh1IAJs49qo3s6o2Yaiq
B9PMKrjyBRdSrxzIMukacSeniseOMbZVuwdNi7DMrpNuU/aCxOg4P8DiZ5xBrv6Gh0kUdio7Tq9G
niojKG5EFm7f5Ixdrb2YTBaCBPzYpu31H6hNxWmOxcTylfr1Blh35gTkYy6suzZsFu4u50GTJeeA
MPLz3LVBWCLezHOM/bFLLYJho4FkqnTU8Pd2mOgf0wEuDSygEWein4Ad2+U5IGZycKfMYa1D5Xn5
zjIAQkdW3AZW5KUnWVIS9xzAD4J58ZqBvj2oWBO2dZ0u/AMdLJ/kGm6xxDaGcSDQm4OKN+DBnUd1
wIlb0CavTkGrmC8dWlW8wroiSFmGcO7HNawLmjzehYK08+ho5lbPYxrt9SkJ447AeoYqz+eRDWFw
e6dpsbcrVzwmURBjsutrSVJ8N7Qhk+R5PFWWNPwbq5fCzvPLcSyftLR1dmWHL++/vjrS9U9wB859
OzD2oHnOD7mIf2A1P2bE3pOpavcWKuR2qgxw8MDA7/iNXeY15xuuulnXTZQJgk1RHhNdvlVxv7vh
uVoLh/2NSDcVBc6IflnPjfh5Ks3W96Dg3A5EApWgL8p8Z3c51oGa9oe1FDTJlYtmRcBznKI/KLWq
2DaF0i+3y7ZKrJ9yiBUkj3S89OuHQScDBY3bOKTdPaORC5f0er7/x4fCfXfMSr+vx+ppREugXuKP
LDv8WY8ghW6/WkRaUryPw2440BHM30XotqSte+wINS8COVviSSu7bdO36qPsqXExE4prVBXJBQ8D
f6AQNCSmNeqet97AguBO83dpnm0Ve8fSGcJgiYr0ez44jGptjc6itQ1EiXVFS65+qtAV74nTXJT+
fWrC5AuiDT4OA4n6DzWoqyQ8tfAr0mPCFjYJALbbvGkaDHGsKO9ovMppSNU0U7QzMlwAFlbDG0Om
xyDgGyjrwm6GFe9ovsrZeMuKQlzb5O120Iahl0NS6747baoHnCne/VSH/BBl9ABNUT6ZYCzGzNpC
2OXSH5vyiqnsESa9trFExD9upXdqRvgxEgE5kXgMDyVIv+0NnaCi8WFaQ25pOtfHWXPi13L2nmYg
7HdzYySvQ2KgsjkpQPf1D8Wah5Pc6P3UUKovHNy91NKzi9v8Wk1ZjfZGqn/pgDdrCtxoHRo4ah3W
pvR5O+3HdMweu5rDuLNQdGduumM6y6c/bLR0hAAQRSteJd9jEYHGHSIRJI26T1qi8pqB32Ddu7GU
+vnPhd+4ysPZzrCKoJ/W86NMQicVbez+PDnkpSqaYp7rIAMykZcOqW3QkF05vKaIjrjcJu08xSRW
8P52l8iCJZlk19t5okXlBI3OsUisgCDUqEL8gjfK4QZoX2ZvOaJT0DgMjBidrEk+wRk8OpxYl4bQ
oK/3rXvU9azZjqMDHYXY+Taq2una5L9vFU7BvUb7CvfJHHtnl+VGdv5zv1eZMz9Ubv2mLOmh33Ia
xRbBQAwfzVakxlPN9p0710ytp5TZ62LXrCLRrZmyNDIRa4aj7bVMa3oRkmWYHbTHOTzyomyDwQvz
ICFgsmF4fNJxVN33YcVcfAWeM0tyH//8CJgKNfw+qj4IJ6q/zZgDV7MdWJeurk9auu5UweV6smPr
LdTCfG8kzB3xBsDEgytU47Q/eF2bHrhiEZ6AGfFYrl/EqpUHNsesSxaqR1sjiFZkIcYSjn9yxHip
2uKnBY2g74bqJWr1KxZAGw3I5lcU8IFGMv6lHOmttNQi5lZ3l9Qum3tSb/QMvB04S+bvZLzhsK3/
JodU1aA0mjXi7jvUAuNSV/ZmNPX2cuPGDLL+C+nzB0kmzFT3rTEqgnzExcyEn/GNbFD2albTxNbP
jpEAb6vtDfKbMRESvbAeVVSDLSjkEZvPXZrHdXDDyBgqtR4iFeN6xemH1/03QBHeHfzPKOM9qWkw
Fa28v/0oBiJ7vVfk1jhWQ20bDwRzkZNwn3X6/D7EzG6LrrsnhSOfvfEV0sF+ydP4R5RXKsgsA30y
sb1dpjNPgV+zv2FSB5UUuyETD9XA0j1nXTtgkI9sCGADQ03XuPxfLQvxGUUAtGJu7kzO8QYwvp36
MqZWbiLnaOBEIkuZgOJpYB6DCwTw2FFO3vq2WplmgFkC4/jaqWGmirZdnlT7dXEE4Yfktw7Sr8L/
v5sKSlo8fuJAChln+wreV+FoHdNRkYdybOyHTT9tlc0wWt24A0aaH8cMiiKes2TbWV5KX0KJbK9Z
Y0gDDDSa6bPTMbWUmRmwNIlVOGUI5eTP/2okQ9Bf2o1RNfJNuCyF8dJEHnA4yDflxsxdzfKj7Jzs
UoKw4jQaKn8obbExVgSmJLB0DpPm52SRfbrRJucWH4s+9/B/K9d5nrve27Ttb/YyEkk1cz7UJmNC
ELUB0uPIEEfhpSXot3MLKz1qYfgiIQ7dt5w9zbotBjsqn6rQXapR9/5soeLxoUTHDJIQWk8dae1m
KkTsWlQ6Y4iT6NYS1K6jH1k5oi09FtNxMp7K0EJJzZrPupk1xvBwOSQ4Tb/lyrmdlbdTk9OzLgeT
kfAZjFoV0Aiy/W2EMuVWCAe3nyo34jOm3mjT14CypQMradSEB+vKPOhG9FshG+/yuWC4etvsM14w
ohQHDzvPfvbsS1L3yUvRX6jo6++9VVD/tHbyAhDE+XPuWLwA1q/s16hHskTdzq08K+Bt6+xatytP
tVbydrLFswUOpenZi+XE7U9SmRdDZ1aeEOS+H0P3N6EzEyHO/l1CKnzobPVtSaxhB4URaSC0wpeK
NZ8qtvcLRpYAZ/RwX/XaYQKjBwCcSSizI5KeeQL3OqIhK+IQq/YASm4t4LWedSS3QyXSXW4L2W94
6y53kbkwSOQkGx1e3Sqe92VDUTXbhJ5ljOJblvZRYZC5WN70EbHw7uzIxT1zRmYQYJh55ZyxzzXn
WVgs40tn0qS6ufXGsZX+SvLh0SoKF29IdGKyNm9qVP3DXBvtncvL1s9aRmdTNTib222/DrmR2ebL
7Wee++fSneoHo23Qpg3qgtuWEwH7/rj0+vF2mck1Pt1aOm9jtpaZrGlZd5Dcfnduone2xSjwjt7I
A+K42yRqnypjNHmWXe8k8/HRys1Ds661amrzsRs1QgC2OiUmWXB3uYAsGba4T4uXOZwXQBFUUDnt
n1zhIhCOBJNFBQAE4uKTAZ31xBsGX9QyUKML9q5IXbWP//UHWR7KAxvVkCWb+CFcJYU5D39jF5M7
Atc/kVfFrh0rmbPXBCalJKkbOIXrnmgpfyjsNozGObs0kbGqqg5x+61VRVy6JzsBuzAazqMo02fy
cD28mchdw2IcJ50db9hLyxiMYCsCsmqDUs+P8dSxU27Iw+vgYS9q3Kx+6CNGsiaXRh9MdSc2pD+/
460EMU1kO5Ci+b1gQDjmeAO5tyKXTi7e3NahFJ7G9JddVcclJRrJ/RjtJesBrnWpKHOYZhBJgJRe
hzF2uWmnV9N80BpWvK2stvu4Le7/IIml5e2GOGPJGiDYtYHOWqRBOD84mdZVq9B24jWtQGMN6oqp
SsoOpaZ5tbM5RYRDEdGM9MQDA41iIMt6+605HF4ldJpAFgb7uRw65M5LPhpV7vMi/zYw4rzTOvmR
2eiCdcq5XxrPeAPHV6kAxFXDShS9HSRI1ndFjyqsV9J+yVL9msRw/ftSQgEvxuL4r5SwZjROWDBt
49kNn+KJmdOdLT8XF7EmyLDcNaTI9mbTcvk8ZOGd574a2qtjvrXirbNecKj4rWn7Dsl7S2CqpuYx
hbbhvGWLTHAqjQNLggWIlX7flwe33wxdQ2b9Y+4eu+FxFXr/VTfj0kFqklQW1n0lSblr+clgqQQ6
b/Q2RRLdY9k0VFwTOcYE/ijm7eY3lKFkSY4Yaw6I3R+6txpmW3YAdDOwzcb1Y4HMMbJkqRHdG7sm
mYPGhAcxpz90vfWMb3NLOoubJzWfx8n7rE17W1ZwhZaq1oIskg9d3V9MQCJo+PwUVnrIyYpGlQKN
58jCZ3L5E4fSK7sJeXbXfUhuKY/CSVfQjoVfNxuf4qH3PZ0rPw3bZ5pK2EdMjUlH91710pG4AEeW
kR/pEV3mrUZUG7vzGGak2mP2FEFKNVwmm41ggrWwF8EqjG1kYGrHuakJnS1jLk8fW0QPZft/2aVq
/n2XqqlLYegGw1HLsA3j72try7apvX5KG1TtajMid93N64fMfcg6yv3GmmuGV3xwjJoPtvPXL2+/
F/VsvtQ9bDAtPvgr6u1JRA2QA63M2eggdKJHUorHPx9qqttqpO35H//yP//tf/217PvhD2n2z+bq
n1U9twli4d9++W8vVcF/t6/5z8+57fX+r19dk59M5Krf/d8/a/2L/vPT+MZ//cXrLu9/+sX272vF
/5vF4U9f3ZD3/80f/tNW8X/aZf9PW8V102AnB48CP9tfq8n/aa/4lnhF8uNfnqriR1T++D986V8b
xs1/ONIx2T9iCr6j4/Dsj1/rhnHvHxw9pCdc2O+mbhk60N7/2DAu/2FYmDsc9ox7lmPa8H7X/dTr
8nHxD0cYtufgxZeGxyvn/23DuLeigf93dLDBlnNbuvivDfoqx/kbOrjzKqUtI+p135i73DV+umNS
UkfnTAsr5w4PEXYsVuf50Rj6FTIgi3DgeSfSzDeVRtSz47jjRYoLh87a8d04fbfVwsqrZWKA5R7w
2uD+5G7Pxu+LnTxoJbyGqlGHSJmXLmzuU6IxNEvqd27klj8HLGSot/ykL32lMwMtPsSUPrURxmND
OvvcJCM26e2bac/vManixNF9kxMeO8v0Nc9oTTjQzm1jMHTrWb8Ys1vF7XLES0EkLiKa1GnsMFOV
3/J4+KhdGY3Cc1vJD1riHzZKkk+8LKgy6414BG5ys/GLejlnofoK27NJqQDqU07+0sZnjNg5VtvZ
TyWVDsx8xgAOJftUW7u2sl7/vzw+wfUSuUUwYzkCYhSFJ6QKP2SaO3MoYbPHvupBbp09BwZmF/8a
0dRDgF5lBnGKnRIpcye6Nm90wU+E9jaT0aOZmU9xweS8shj4eHFCiTSSZ4te26d2Xwd9Kwg4ZuxB
DfF0Qi/KokerjbMN8A36xLRCljsakXHokvRlst10O9o1jZL8TuGU03KyqGgp7COC255b3O/gE8YS
Iv3SvNKkfjDKXN8SwDZCwoWp9Y3EyH3nGr+nGhZj77FJSB/WQSgQstlNcf1U82tqH9qI9FeiYUTI
rK9mttlbQsJnQlOHf/xodd7BE9Ww5mKzRqxbO0+6ScoK1ERSlh8Vy7S2Y7bCJlqSKFW3TRYNq68u
iW/bjFZE5kFX6tlG59qXRse1kA1EmxoX3tc8k7RInKd5Et84b4ZN12FMhHPTHi0An5XTeycUQVT2
CVtonzZQZxti9SErVL1meJ/l+AqvQ+HSKeqNGyLQIJ5l2wJVJ+i/UWrXW11f4yFDf2f0LIAsY6QL
6ANACrN9hcS55VB8nnSh72udpVOCr4gJzvgT6bwNjv1Xlix/1Uub7bKkJp6oOyzxYFeRXGtvl1SW
QfAUayZDlTBmtQM7MTxn2i4p86ARbH/GuNcXGlvOKMmIRU7jpogi3+SCD/q8hhM45kcWVtzROlo7
YaJmKyyrYXToF9s8uBSdPpSZOQgr+5CzLPNgtrwaeDzwgHFRLl2JSNrPPH1z9BSlEZN1viU2/m5k
mPBs9ba7L8OZx58laJQ+OssqrJBaI2VV5zPKLaz1SpOBV5NnFC69lLsocu0xbI76yVqUu+kXyRhY
Z3XyJsuIAeeVzQ5Ar/pRVEPgKOxoTcZ3aKjIqmSGzr9UCZkIXBCQ04mD8gC5aqVamM7x9ndLD+4+
3aDPJIC4bYqtfoGDE1ZsyOS3ZVAn/XHYK826KyNHoS+YnzxMme3c8S6wycYoK8Cx+e/cnceS5Ei6
nd+Fa6INwuEAFlwwIhAyI2VkpNjAUkJLh356fqiZS/a9tEuz2dCM3LR1zVRVZ2YA7r845ztd9Ntq
rqKW48GulmJZfuCA1KljLRgcbXePk6Fnegaczo7zjwXFZpr8dLoy8rDh8WA0DPFK7RNf/ajQwP75
rcM0PmoLp4+Hccp+Da19AQb65SGJXBVl9FtlbyEv2ipHKM/zHXLchoHOjjp/n837cNQ/psrZpzOP
ajqFzyZmvR7TTJzx290h+SKl49Eqi1t2yfd4ONaRQ65hgOARiiYrru6FSB5iKYvb2EC+aGZfcxX/
FjNAixY57KL6kMYrWZ98czEKMIptGvktm+JvYx5SWq6i8sk5vptndvVywHGr8vxGFt9Wg+859cDi
OOlXNfHMDsCHiAsc4VSOjExWcjR02KUgPbqBIMfqK2twD4yq37Pjf7Lmx1zVBzHeWiVJRrLsHyOz
IezinEvWGhVAdTez9oJOLcIWWiBLiFgZzcansFt4TYPJwThWr06aXpiPcFwZbJk9qdBHNMrzw8Av
swQ8DAiJDecv9G629FMEiLWHnduq40S6L2ThTTVqAMpzueisyKJZKC+GEHjPAvIlirn3ZehA9Xxw
XfWsAONtZAwevbQ6D4uldxuLeyNUpA+H+8lyipuofDB1b2DpEycs089YRdGrR+GtNaAWD9ys3NoC
cJ+UJYz8/KuO7MSv3GYTsZFDPUmYhzjV1n1tCblNK3Orm8QugXRiBRoti88Syz+Wu2Jjt/3Gip0M
DbbI/cZkU2Dkp4nlNcHILwgxfiZyXdZxYAPcMmBzp0P6XmsHS+VnKwqfhjyJYQ1SU5DIdFen8saS
8qc1wckxTISU1OEvH8LsVbDGWJF41J+0bhsVe9k6w6ZVpAtxRaU5D0LfZnKT6GI/FM9V+5O7gbdn
/m6c+/YZ9jU5ERIhAVnD5tZO7WMxcRsReFES4jCRkcnLYNfZR1F7uR+9NLALkkWajJScv7WUd1Ns
Z5tBibPpEdCcpSz+4DCy9U/uUJZihQ5qJOB2eEceDb7c5M1KLfsAy+MjxioEf4x1b4kGCyzgTcYA
a+VS1snaq894BzAeUy5hAA01d94VuXUTmoxELLVP2Dqu6sZyWTGaD8EXDaSHKDcW6ITruzFUamNX
yWdoQA5FVcIb3g8EuNKTeqQFOGOxruy6Qej8aCzHxkEaDsTYmq4OsgjGqpaNCc08C/BgU+BNB9ZG
IJqFx1c3+MyQmdpHjgNGMXmxifLo1Wow7HrNe2y5yseNfzJQano6PS/zz505obi1W2Jce6zJe8nN
xtPGcNq0WfFAQymbgYkTAy+TVjPos++0jcjfDnfAP6L7Cefd8J3YBlcuiizfJSYFv09F1oT+W70L
w/JWImdY6FGdZuivB+cp55RJcvPYSFrxLNjaJBizFw1uigFX1RIv2TDfGGpM2k0MDaKFIGJOdX8M
u+QVUc+0huZqENNVb5KmvfZZTYaLmXNKTavgrmUjvQbR/lCaGtydiukmNvhV0ohdW2FkiQv4gwF3
9pguod9ETw9zg2FEe7XkLG4JnPEBHWAlH9KOgW/HhpAdBvMTzdjcG3Jwd9JzXxkh+c0Un4wofNFZ
jq54r2wmDKlzdTOOClbcQYllhE1usioy7VoixPAR9DOOym6ibji7XRCcLcnhWEj33tDGDUqPX3SQ
pOUlUj+2uv2UCO0jpyzknnIucUmoWJpwAATRnWuhltBbhGUt+pedVvmhDK4a9+KE57UI9Y+OxXsJ
k1Wq57BHBNMRtwDGiHTjcCen8aKS62Bo10A62ICCayk0C15zPuImQ9o2JLA1EXu7aO3uNN6wujbv
6sRitsQ3yBfBscxKwR5/jZqQu3b+Ndmj0McM29AtiNVU+kdmwD3USst3o5ACsAsfwPZtBw0RZLxI
e2uChaHOo97JGhCHZaetdeJIuANc5NrxsYywS7YIJMLvimnOesLlsBnG4iXLuhc9cR6yHj9oyOJk
1bV8lCo5YFw6FUhXiUyBnhs55HOMEU75YbhBoQKFbYjwY0L2iOPslHx6edifBh5TsRl0Lot+BBmG
/eKxtosfqGmd/6MG56T4v5UItsVCacra6ju1AO5Gg8EaFrluHzmNj3JOoWOHzcFJ6m76zB5uw4ps
zJkfRohRrEI/oGshshoG0Cz70Z4nHuIK+2WcC4RKdv1BGZgcBm6uHGwJB/9TwduOpyJ4QA6zqw0v
8e0kgbDDgy3a6UNvUiRLBIjwZgMYMsQ2qEgPiELntSpnZ+sFfwQSrCwaMgUE8za7G56yWfc2xDZ1
fKVKPZEUMMTlfeaFzGu5kKLwrp/PvXnhLejvjUHbCSOJyAyTDG/tad5Z5Juw96FhTCtQ+wiFRuBz
SOYJgZc5sIDUaPZLQ5xYiGAzjzFo2KQtMPtXgKC/SsaO3+jdV2yFZ4ck9ZUAQYqnqHuCwhYAmMX5
LHFVuQ6FyFwDIBKn0iywhovhrHcDBbyIIoiv91k1Taixj2PvnpgOlHvYFaRUSGtnwY7eitdC5SPr
G403oq1z3LFMjogb6JEVqQG2URJ8mC3rp97DwIXbMllwBuwfVy6hjKvMqKbTH7xUQ93nPsuIJiCQ
KISDeTo0mu35s5POuzQ0MTmMeM1g/97VpCHsZKjtEy+4rS20pNlEyFjUc1ayGM/6GaKKxzPLB5be
oX9akIjIfAta8FyFzLNLpBNdvoZZ8g0B9zlvYTPI4oggaKmf86sM+m1oe4+YevBQhyMOLzj5Rpci
DqG18zSk+owBUXQNeArLxjl2dHLrKUV9z04Ry6M+P2YBFitzbPfLsU4Az0ehy+dSIqrGpXuoO/cs
QQPsVe30W5fhGhgIXlndO07FOqGGGMV4rzrPvVU2BRhlijywlSbGzBYnfqTgHrbKAPcKTFYRjK3b
G1eCKvSy/k1PrcOEWHddqvZjZJ3j9Te2XCBN/FQQaN9kxYQvBb/4KkqqQ+JoWLHNS4SSfZUYqbEF
8b0CCXNpTeaWpW0GN81ij4GYOwq1sSbMEGV9gWddR9kunbE1ZjUIUswtOu0SwZfoZ7fMJHJMh7zq
2ssQ44WYPY76/MyVMq8ng9urwZYagXjx9ehKUKh97hECMgayCC2L0g/8Qqes6Z+aKX/XFF6QWjgo
NJLZ9Z0ISG5H18nN+qu17dEUxkud4nQhUp2BI5KwWDoKMT5SYPIUmdN3TyTXMywqkks9TMFu0Fhc
Z/GlHNHxj+Dn6hEgfqRjM/DyXWj9iIAOVoWZ63cUMEh3FkPOtB3NaV/a2FTIzjvKelcMG6e3idPM
os90OlGFgjTDtMiHmN0WWHRS2TR3s+b5ldlvu5zKArcFHTO+DZGKYzrNULLipb6tc8KNqpt05G83
o36fCAEPikvJy6/M72/xfHYMuYedIi1t7Uk2nkt4bUhCUCvcd1CTx7nhb2zifV+mvuXlX5z35MPw
+qMNeY4qRKbTr1pUZqSbgbPsMRQqOE5Y+xjLEniUzMDR5y8P4ewmI63+NBKaOIJoRSzWrga3B2np
dq+pZnw7cXVvN546FnV+wz4ae5BlNBCbTspDXhYTVYd+M7vDkgP8VIoRd4/22fQeRmD4LbLAgBnN
7hskA4p5ax/HSHOJsE0gUjcHTPIPbZGd5oynhs192GksrD30B1EPcDPnB0DI9H2NmACp/DygaSNm
OCLzjdMX3v3QvfIxfxiyMfbV0l0zn6OghlcNOUwWEhRM47J1Sip727aIfz3y7XaN1pIlR7iGZ/PW
PwVjScEWfkscEGvhBi6DyD1Mc8G3wpgHAlWC8YynPOSwbxLtao31LXA3dO+qqfaFCWmUhjNdVxqO
GCfGp5fm0ZqBwmcGXNW3ls++bD9SK6l9k0QMpht4S9PmTeUNA9FOUV7Ih2KYSAwWGv2aQdCnetZE
Oz57VvTVxPNtQAQXgrPFshOFyYpCl8lRGW574LCbZhr3lWtj9mYY2REtraWkjdg9cvZt7ZZvOPB0
dEO8TXo5/1aaDZjGMi48wA7oKzGuk1g71EHz6S1FCzv9U5Az0xEVxAea/28zwh0EFpQzr48Oimaw
K7AYRJFLQo0zIgqivuvtZGOXtdikHc8P3MoYsxH6VdWZ52b2Vc1dj/KLbAD0jhUIy8g8zSiyDoWb
+zNEhHWRIY8dg1voy1i8A30V26XL+KIh/+CNr56euNSu3lSx1JnFdyU8b91fpaFAxYWji42EaDEk
tx069IAz0Ly1hXQ3SVx8mRXTLJgo2rqOgjMwlwq0kneybZPMYkrOBDHaSij7aGTl/ayVR+mVC7AQ
PYCosYw75Smsxg1Pr3ayu/ZlQHjD8m8dpxz9TdGwzJrfK6eh2ooowuxiW+pmeKxdSgNtb4wUnz0t
zWqcS2sn0uBqt0xszBeSsWGESOJCeyaYCCwhb8j4ThlAnsi3vEZpPCwGSrmdgTcmOlURi+87L9CP
bLrJkaa265P25HTijczBZ7OR4ZrgthElcJrcl2keH1OzMvhT84KAM9nNugO9ExJ+mmnxiSJhpZdV
AfAj+MZmdodjC3vz0GZbZUWa30g2qKKs8LUzIMF5ERMZOwYozdK9LSG8OE/WvfTwOooEFJcqswtj
nHSjqJx2pDPsTSu/2ulMjjFtLRSJt64BSIFkptuOODeiBYpTi27faNpbZxByIJt411sgNMvZeu26
+EhPCoUqTLY1gOM1e71LpyNvbTS2yN5sXSJueWSOBhMItA664241F1WLQ+tlBuSx6bSqTWICwRyh
PxZ2sMxxJn09WR0GQ4IU7UQy+9OhOwDN0PP8i68l4TeCLkusokRuSNHv8d7aJTM/xDjvugMHiGQk
pIDzri9xdCHtWzO++g4EMuPBQ3Asi0NakCFUBPmIdx3kkRa3v73I1VplsAwr66cEe0AnlXx7XPyr
eemZbCsDL1TcWpn1jccjP6a2Rr/CkrJyBbeLbI4N1kfUtw15ddxs5jLz9tL0MYD/dKjnmyZP5Uqb
AyD8InkS3TVPa1YqZjn68YhCVvI5RGWVrPOMex+lHVp8kiZXnlhmWPXIcrMSg08aYeIbufdqZ8u8
j2w1JGW7RG69CBaGiD+0Ej46vpcz0B+XhK3qW2niBSVrc8hb0nKbiZIFqNSP69b7oVYgFYVzycP2
xm2CeZOXBOtEKCdimT1izCCarxzFep6yr2iyNoGVfItUV2vNYdD954smOm9XCMhweuiRtCamZeQX
+UmlsSEGekK3Mz3T7MCbnM0zdILhqItzDv1z54ZJRwNr3ncGwF7U9kzxlyzP/mfSLLrWhh9H4hVX
M6lH5rTmb9Lbj7GS78G4TCvci4DzBW8w1WgbH0oLDxdsxOXyxNjjZrTEzwUauee+XjDYefupE/yW
R8YFyfZp0LurV1GnOCkJdimCAgoOhopOxHY6Igke3Be2vzbWcbFrfmx50bnVxS/eavY9QfiZN8ns
e47HAZpN1HjksJmM9swEyigZoxxcLT4b0hMjpNe2oe+UTQZU5XJ5uYN7m7vZvsmD5wgH1SbVkFwg
VsHzVCDpg3jXjQV+AMhFWh+7B1jr9wSsM2PQvKub0H8AfX0symyhFpfVRquNaku0BiFb+NduB6sy
90CrzzXFbCfo13F7QuAwzZY9xaoy4exPyyNWKfGotHsvhWozNxniJB1XYD22xs7q+TZVftJabsNo
8VcMFpcQUF/Y0+pgFsKBb/QUek2L6V8CdDBrHI7Y+ddeggIKOejUcDzYiAmOIxXKHLFXS7taB1bJ
Fi+/Wk1xko17D8QQWXzBGcaqcRXrsfDLYlh8BW9Kj7UjZQThQJ7psgFxq1MvzH0fO5+T1iRrB6/R
Y3IpBYyLSQEbWJ52koiJ2fWc5C5J2pdKgTGfwQJqCzlF9ktAQ/pYRc0Bc89dIgBdRLlxZ1pcQ5Mx
+x2gCD0LdzWeJ0vy0I+eFQLfM39s19nCpfwoCZ+z28qgFKrvx47eqsHEXU3pxWl4ZWVQ3bAPpL1X
dNIA3gLUBPqHTkgo61i/tim08Xl/1WKvu67FT5nCicZ1TWTKsJ3GL0XPyclGnp8NJHBrFCcjqKcF
zQRkof4E907yZW3vJjNAxQPZNmTVvA609rPSGexjHPVrs4ctgpz8SBtkQLexvvTPZbWBvIZsAjGs
9ViX67P0m6ag0ernZhvWmMyw2Tzkq28vcT8jBPtNoCvsATZ0cwDKQHTEjVm1xI5jz1wTzwMMt9P9
enYYTVH3tHbCBqur8XZ69EGFZADtEoQWkBCCLPgxpE2Ezjp8mp5ZbXGP5H4fhK/A45pV1CPLLmpI
77Wc74aYWgl9KNvikaiCyWbtZt9Ug5mdyiT26EcYgjqoJjNUhWUyn43hrdcYxGGCe+l9zMXxqtBK
oAZty7BYE/VjPub8WdKW3SZmHGKll0EQccJCaMgwJZsZVXYiJZgQfdh89xrEfiIlk5uMjRWJEsbe
NtAk/hH0d07cbZlGBjxv69TQHnUX1keGLmjPWv88yAfoM+w5Qz61hBEW4UjMI8BoFwjpgzJ9rl3z
Te+LbjUm9nvVi58gBbos6tndzKqNNj0cHpYunL+6ObHnW4rVTBEWk3nlppfsyJyZ6q7i3ECEyLpw
1lYC3ek+xXi/TpZVYUJ9wKhmqSisFlhaBea4Gop2Mw7hbchsm1VowT3YDAR0OXeTPDgZD24U31Ux
4cZRNSo/08QaTifmH4g/bCGyTRbfE03jHUPXOFVJYjwYMxnMVRoaR62/NPZ9Y1cdwUisQAkj7Nf/
utbkPxWS/F1H8v+bIgUn3f9Jj/LfP8lvnsu/C1H+/Il/ylDEX/iP0aHg55CmqSNt+YcKxbD+QnqE
DAVgtiRF2vL+lwrF/Iv/3dSxbsN8REr3NxWK8Zd0yENywWu5nCy6/FdUKJ5j/EcRiiRCFlUL1a1p
2bqz5Ft/fTwCXFH/7b8Y/xW9q1tST8DLjdpjWCfDNueo0EO0J6o3Eh9ssLMhO34vK2Vv6g62lZDp
Vuppjk7H0rZl4mFcpAkDTm/6Rh9VR7KtvwBORXRTwc7OxHMoyYeri7Dda8Yy06lYZfE3hWu8MswQ
rZaVTRntK20G75W3LsgY2MfqGllUmIyrGa6Yw2OCE2EFUWFVR+JQwTJfBUlJddsukpFQHuDpLMwt
MhkZ7K0CQrDtpt50Q/mWy2iPGJuiaeZMi//41FHpcc4l3H0MAZMUjiFSkgEyL5QSvpcGcuECEnTl
bdCNh2Sm1O+a5FsbumVV2tpU8h3A1lbA6L8fW/YtfYSQewzkp9nXiCASchGGkXWWsI6GEW1kiYpi
pkHRTXnjkKh5QNLjUFqFOzcaOTGq2Z9TktrY+wDLyz2mjy+KKecmhIk4hpBhbFbPbC5+4lRr16gR
+EfVnvXqOMfOwSaBMH4hl8/XSE3k+yCsocqac+bJS4/LJwgq+iayohmNIjkYzBdzDM1Nqfi5eMMI
yG4WBKayg/FpDY1N/THp8jGq6JNHV/zoFghR5+KUEM3T8Xlk77020YDgws4LwLbiXOCU4XPU39ue
EgCJAIWS2T1JJcxVN83b1qghWuX9QwgLl336uCNVD2W0yM4E0LjoQX9jzfmgLbgAXiS47WEwinLb
TCSMFjca6xm2AFzOoJCptxqWZML9GTNH3jQpEIw04upTZ7ycdwoBSqtH35OQ7w2QBqPtSPN04hLw
gBwesLVCtwyH6goSoV3NEL+O7SRBbTfUQG732E4TEMgUh1MaX9h97fWS1U9DyKptTyU9uLdXkedt
MPI+Iel9ydvsbNT0+sBzV2Qe3xCsRpgpOC1kqNYqjpCuNK7xGRZTtHYjsHBTrJdHFdUX0Wk/aWGI
q5dEpzoJr074RxUVdtil9K0dMk2pWH2bVU1WCDkNPP3ztypClPMELQ7Ndztb50nrSF7nPXGVSclA
AnQrKKzNinEcmm2GyO1o+nZ7qGO8VbXrfqCkcHG0937S2ugIzPg8TTO67lLVtHyS63Tet4ZL4563
R9nOL7i1L4veTObDuooQiFrdEWXn2tXFCSnC4/JrLalRiSFDSangBXybGv10ZpGxM4mrynzSO3wb
11srR53UhHLnMIblIWFOpiNIDhYDb0TOHeTnUZ40Md1NDIJiC6+AXbbHLqYxTl0dci05JlvDcllQ
KP1TZ/ZOn1G3J7MVR1sV7xo6o5JECCe1gQ+CkTiENmz2HIma7biXNCpuknJ4bOLk1hPNhvn/Ez1y
imV41QU1FdSyhoFd5QIVU/3GHmAzjXLKj8ufBgSPRBsuEWpPyy/d9HaRveHP8Ks2v9gpDBWDMX6Q
3M4QTa3kQwGvEPFxYAU2DPZRcqipnriJIMMJ1Vb0PgYavj639xmhl3iMrras0y0it5kA1DRlwD2e
gHP2vgjH6FomA6dJ6BJvxSWyKQJPvfYk0oUZLhVK7thrT91E0gLHCrOL9HbIml0xD4+zga2TNn/V
FHxnKstWYRMYr3MzYHvRw2Fl4yi98XhgwLI4jp/m4StWxcMUceAK8RIlFm6XTmOU3bE+YvZHuk89
Ur31DIOngQMIfFy6kUNDnKM9nSbb609/0ox4Pp1wMl6Zqd9UCbVQBaF7qLkx6MLZmMtlxRcF6NeZ
MmetYDnTalRdc5ZttdzaJHXGhE8zT03CmMKZ0JeH9Q1P81qN9Q6azO1UjY9Vz3RmsJjQdcuYbVSH
jmyMLozOYWJ1B8Dmvw4Ls8ayFvABfJrG3swaw3iU9Noqt6BX5WZPL4ndIzT4lWr5aUVspMCtsgjy
iEYskfSAoULD4P/5mdrsqlCCXdp8+k0k+Ex7bxf9ixuro1YgAQjum0o76oRobEgWpi3/E7WhI7yE
wN2tIJb5HdqjJbKE65UMz9ySX5HJsKsX6lCoZc3cS2MjFYocRmKouUcHnURE72JPj0FcQGnS2rsG
zulKLHkY1aQfCJzDdBYzwaj3rC0+zJjOt6TLQqvtfTdN+5nWAEB0DyBZZ6o7V5CnxDYLxl6NhoIx
mXkjkY27LYmGkX6IG7r40mBBN8zam900/Nw41HS+IuynLLoa802oECJh5x6ZLd/ieEgpnJkEMCoO
vRACJdrwDO5VSTZSFjwVBAZWExN0pROFE+HImrSSWPkiO/OgfPV91K2imOmtnYJwQJ9DS/njOqjr
e2uAGGxPBwE0E3kVCqmZmONVomXTumc4T0Q4OvO22HqJ4ZOUuOw063NZ6qc8dT41qPJRCTq7kslH
OBc7ohQYRTb5K2zFM2M0RFRVlm/dOdnOiRyeU8j9bZO85ZCbt05fsytiW7IysUARZL5mLXOKPLOn
aeT5xz9i2OARifXYoNWzCHiYro2tb1g/BbuaPIo/ez6KroiPG1IcKCwVJjcgcnbKIPYO6YBykBUw
lr7WCmUrYxmQKyk/6CkqzgFB2NNQb/uQ3zNUQwtLLd/mpncbWdawjhBb5jpfpwvhK0cLTLh2DKEm
skybY3n+dufh2aShQ2cR/Khe7RVxLhs5oadKBdtGRMQFDD9+CBY49syWbGk1/tvMQ39V2ZNHhoVl
XbVEUPAqrsk0x+kh3zuTDeZAp1OqfSDrW37Zrh19TfjDkl6fnXoXmE4NOGObkoKwcUbz0rBk3taV
fXFbJEauybMVB8ewd54w5L0U1biywS8xCmGzH95ptv5bxJgEwOqvpoPOuDeul8lGo/8iW7GBQTDO
02qKQch7oMFc0Kitzr2dJI0BmmKNie9YzwmTx8hN9w11XBNfq45XoEsdxKlBBV7KYjDO4LFf6j09
Da1dEvBQAl49pIH72KnhzggpUNvMSbZBDAEwtqQfI2oCjJQ2m0YWwS1r9O/SIQU6z3rYk5WLHnMz
zEuQnmc8WfpvWjOZDUqQKUwSVpIh6I7lheVx8+Cd5yogmZfJdAJI3HpmQ8d+M12Xc3IpmOCe7FL8
dFRU3JMJGyPfG3TeJIZ3o8mHTvv4bBawyDWWRES4cphFt52Vz36Il7DNXKJLBeSpoauPVR3ekwIm
DxUeOSysJj3ncB/ZKJomd5g2WW914Hc0mDY8FWWp/UoZfaqJFGE75FTMWTcKEWPv1qxDX1dXar4H
z46ss6e5Ym20t1NE0Zl7jAg6gjD4uNKB7mESjbtRaXMvTEiujDPqLcmcDoPshGWOBuBYcIkqR0q8
h9Hd2AbtzsBFnpokW4u57IGBuc8NdutdrIH2Upm6b9HyxWdzcNS+jZlZAbI5Dj0voOOOnLUhbpsw
7F49C9EtKV1bSIvMwTSIUYbF5r7J+g1e4Jc/70aqmm/l2CQM4ptF8VvfjqDipyC/prF4NN3WREa8
yM32JHadQy28mSAaGdxaOjAvBpQ5hNySyQeapwI99c7sd3GS3Vkxmb/LGHtP6zPln8rDs2M18tqk
gbxHwD6ODXkFCR+P4bWxj0VPrfFbxKtIeP12NslRTJi3p21IAZ0jNRsK7Vh21kvhYE6i0E5WWMc7
1BI8HGnO7ERF5gN1N4ImUzAUxGWT6MHi6y16XzOTjdkBx+tTxuf6QshJtZtyGUVDwqXUItZKa5pg
m4DhjzK6kqLQt6VRv8gRwWzOElj2v32Y4OB0SQfoSFJNk9bPxPAJ7BVXqbGAgKR+l7iQmqI+iO5z
dZJOfTFytKppydE9zZCK6nYTQXcwnRCFX35OZ6++moYgjMfdaEZ/ikN95gC3Hkq+yEM4aLCbGHXC
r1iPrX0P8e7FtkhzigcaEsgdcLuKh0Y54tJq75kWSYQRKdSCfmrXAl66AWMoJtiuG2EdySpsH2SZ
LVvU+DvL+lstuzp1+cAMmh2ent24gXbt4REjokXLZDuVswVIWOH9LLjhyOuMgprmuCiuM25c/ntA
JVmeqXE65KlLSA9WYiSwDY/skgGcTggArcGjQHOHLVtrnxTrXYOScN+hp0McSGEQVKRW8NmvKFoL
n7ijYoOLnJ63ZWBbD+6VnVV7cOOy2eLE4ssqlPix9Szwp1xwtE0R6xSX5EhcGHNfX5Z91EwILy6v
YVUiXAOZz7qc8fl6yoDq0D6hum/dezgC1Rr+/Ji6mFWHfldkpOL06bvRFFflnHRCmFh2ZBeHAGVE
MvJBD5Bu0KGTH0E2BMl2x57Is10a2yiU4iTgfbc1NtNsbAiyhvKj2+9yuolzi8Mrc+mkm3xNcdTi
807Yi8zIR6Gdjx1nGgR4Ipzj6idRkEGKnhHaZLaf2chgc2LJ3pjlhev6H86w/2u2qn83Ddv9lLcf
+Y/6f8B7ZemSAdB/br1afSi8V1+4w/4+7frHn/rnuEv+xbTLovHATue5kEj+57zL/suycIx6jrSE
6zoMwv7NdGX8hVrT03WmY/90Vv2b6crymIQZDMNwx7v8xYb3r4y7DKxk/9u8C5WW7bme47hM6VyG
bn+fd7mIW0TXE0nYUdKtWzG4RCKAjOtb9GV4wmANDPYr8jWmwzVZAa1HANUII4NBc0PPJH3dY1ng
BkDKTH2DKIl4pUo3eNpdibU37neIDFaVYpcHs01tNX266UvtfgC5xDgJrUmEvyJDyJp24KlZLiHj
4ngYlX7VIuMM2Nr0g4TxxjTHT4FmvXRFX+1SVdzFWLPYRMolduCmtcWzW0PKGGIBVgL44wYt0ouX
D90a8gC7lgkgu/tGMQjmCwYwU/R3s2PnP7RpSlTZGzjzNdq8dq8GWkGjHLKN5yV7gdxMLiE0tRM6
2zqJ2X0zxSLsjKbINDf13H0qK4YHGERksjTTIx95vq46hUbYHgqk3+ZDnyf0G6ZNFKOXH+cNjoV+
l9cF/hEzOSMNWZGh6me1on2QikkFPViL4lF4wXNqq2pZIwIjqsnysupN0AEiwfEGccu8GhM6mFFl
jN317mGeEH+TJ0qapbB2QadugYOww0o6lvgN8ZZmBm9QLHrBtjkMKjq0BetQKXuUp6TDV6F9A4Ay
2OmVRe6mZzzg1GFcoA+7ztStU1mABuvko7EkKvboYlekYN1azXRestBk8xZZqD1q94Fzjg1Po3Yo
Eo5OmThPDGvOXQ6bzxiRzPf6copq/Bs0lwvboXvLVNldiP5rVXYxauiYojAJ6BXLmTmD90xbQPDC
gHo5mIuVx5wAhYpgxGq5Gx3XLTwqdSQGW2x6Cr6Vrlkdmhiis0btji1ffLVAD6zDsVuX2hDvgdMK
vm+DyWWEKFtTWPBgvca3wtMRL7DpppHztrAMKG2GyDkEXfo4VOM2bXcjNFYWPMTk+Yj4zhRTR9Uw
N+1qnx7f1+MWSHqMsBfBBVh70nMCN/mePFDPhHJcA2sGxpM/aEXzI1nNBO19jIo1zeC8q+Jb6MXn
RNrFzkx635j4DePYvQ29xpZt6oF57Ty9vZTBN37AbF0WFJzByMTPJOEtDSijFs8LwqQzl3i6yvO9
HtLDKOqBqR02pRke9KIALuTRQrtqeC3T+aMTrkHQ1PRBQDyJv+iM4pI8Dz1G2lMG70I4T3UP44hB
AvSfscQgBbprsEv9EdnjuFjmkHJiFIjt98Cxt3peBGtU2tHaMmc/ricaSMt+VFZ2MZYM16bP7xFH
j3BjyGUBqHYgUdo4mNP8Xo41pW0H4BXy2LqwCkxw3j7KbMq0aLrHi/nYpAbFoRV9z0m81yNr0Zlr
q0EYq0xU32bsmucYxfHz8qu0uslJId7rHZqm1HiBJ/huO+3LzICSORzduB3tAVpwIhBoGHfNORAa
trWWdwiZ7LmF77WyYSWFUXAljPNo0H3v7aE6KpuMkZEjsMyKrzQKUENduvrPWcOpUjjfzE74jrp9
npckdAS7VPwP9s5kSXIjy7K/0lJ7UADFvKiNzaOb+TxsIB7uHphnQAHo19dBJKUyGMkiJatXLdK7
FEaSYRMAfe/eey4nlEl7JZt5aES9lvEAEd9dOkGDI2LgtbR9vnMVmNzBepostXUMeYH7gC/k4lEt
EekG4T3krFgfbnBeP5SQlIYqpVpwoERlYnMQV+SsumDnhfYqDumTzt+hoeikfFLOwaL5VpSkB6Gd
HLGzHNopZt53P8fcfitc+AKu80Bp2bs3WNXZ9mDucOOz2ug8DZeAtwwnkL+csY39i/FMaukLtPQl
R8VbuG3eLrjjUVSKfy/32+6rzbXd1AfFlZwl/jbHprFswEJYRzuvqQXneWxkE/9v5D25Hu+sSsyd
sRCNXJd4rysmb8sRPdlYjfMA4VxdRSdvmnHotnHfBsextUC8oKhzHt6bMSfLrHaMR6eKT7mZ3vXk
iLaaF01wOvurrmUnBr2RbjS059h1yBjEck25wqpzzz2LhoWW1tXOB5boedFFL3DeBIxN9GBmO6ud
sISUE+4xfsz4vOGMVYrKkQzt4RoqlwSMNb7nGrHemjgxzocVeHD6UARJxxmvGIz5a4FJnuKV7qmW
zTdsVKyqMu0s5DxwhcyD1Ost2YI14PHz8FJO1Ys3zbeSgLktiY13rEPNXUSt2hQ3wRGjsL8GaQa/
OytXJTgpQlIYkQkyrANrxEoe2Rt8hsYS/rwPFDZ7DntR3E11cvD4TkUhb3ILjXmGNcqMTXmC353U
U7FqAwxVHjTSzQg9sDQ+PTxlC09Q5zEeW8FpNg+57YZtcK71/r7rjs1Y+OsUHwRlIPYaDCAkeAN+
Ui0MrIj9il9SticKHa+megj3FqUm0aPhJfd2qbGCbNKnPmkfEn2feuO3IblW6GjdVB36Of3gjUQb
UaZXbWaf+r5fixqLr0ppuxPxhFnJL+kIM4LXmLdksrTgcd9BpG1ajJZvPovPijqTivhrXg+XjPxC
g/8fcDvwXyjtlQs6vhLaQx099p5zRevYRiEuw9S7KQKXv81iQuTmnDNwwtGDMQJUP4C+mBYICm2/
jIS79tz6NeMHuO7y6ontNDtbXxJzxEKcjdldPB67IHgjhsM4/hRI68g24RuI9c3o436hcniCu3xh
6T5SG5JxdeSoJ6bY0xjTHKNuao4//tfkf2KOjQhSgVL0nddIp3qh7Ye95WL/Szu6DvyZPs7yqnTU
sBcee/J0yM9WY6LixA+YAW+sQsfRCKY7cSzGDNiQOBIj8kc9PkVc42ns3osiW/WzMiUD467UCIAy
Yh9xdHzlCEgsmpO7LnXpRu+676aU3o3Vei9jAzs055pdhpSTsTHygP7nrOythlIPhwE3ooEPXwgl
KEAjTR5bcVq/6oVtYPmkdLG3vuMtY8EWZS+twnfB2QqlguBPGnLjGi12g+FEFAHbnhJk6cz8VTdM
8oIcLiXdLFvQa/Q6iG/VPBlCvvyW1em50Me5fEyHH16ToDYrn/MCCVYI9TyXKUEoEON49y2scnyr
rbYJTR68sh3Hpd9D4Irox/D2KHAPSnXvdLbU/PrxPlUWnvA20jj4mM8uFo2lbIjqAdbktAmwKHdH
hmf/LD2z3hpOgOuTULj5LOuW3A83nSosXrndkm3U6IRis0NFxw6jFR5sdm6uXny6zrOckDCVAcpd
XdoS4zLrDUBm7TaY6ODONOb7VZNhuGHiQHrhBgfWv8budVC1degGWxzbrlrRYb2BFo+WkuT2RjNw
m4okplHRwL8Cl4rOWwWvCgX8rdfMt6Zv7ukySVDs5rYDxRnWg2DXOsJ9TKIXr3JGXJzTvUCZnUtB
S8ei42EKd9nQPeQaoWV40O/Kw7eUTTiIXG7VY9vCK0Wx5A70nPWQk8P8g+qvlF4Gpa+DOKTDkw1P
MXrP9nQJ4JOxdNp7A7+AxLdPmc5zGdcSpW2nglLpxXxVg2n5rlo8p0GGU8xOoBfp5ptbFB9aPtxG
EbfVwrOOMCHFrhzt04BvM83g2jlwy1lCQENrMPykYf5dN9txaZbGMRohm9l98cSZ9cKbgv5CiA1n
sEuEmytgOda4F0NloQnjEEtAgwH5JnuamwH/HDv/unNTqil4fFcFxQSiP9u2pNhwWNm4/8Fws5wZ
B/HehPr3WUNGkNVYgo+ngM4s0FwItSxgsHtyiJPoG46fvMR5+4AbKFuDkON8Dketc8pDoZfXvAnX
aVHhAg7hbUN2X0VNQoMAjoI52710DM5o9jDnpkbxUbKX4lDPo0NjiZzmnIUJK3mlHhwSUXyMk3dJ
Arq2mohte1xDntbcrFjVk7uHR/wxwPalaKmfVhRyqwUMyDst966FgdU8nuwHFp9feSJY92KMBUpF
plKwpaJFFNE6iG9HYV9Yhb7ZtXMHX4HEcNdW/H64i4+9thAYo8Ky2NchOh42P37sJMPZXFccPqun
MqDgvS3WQpWnSiZyO+q2h77lyX2H5da2rC+LBhLwgRo/mhhYlJiSeiOoD+FSHd+DualHJ/NJNIRi
OHqke8N56ewZ/S/qJ+xcm963HoLaeC6xtN9rlFzB6CBEpCIOO9G5FMnFpOhvoGEln5Jj9FiCZXMz
a9t4IUxj7eRE6SXJkwtBo3PWqHviPVhMGxSlvH6qZhVl+KyzLlwh9z1pKHLQvffDEFywPax4wL4i
/mw02c7SOQeAPPvyRfsUJO3Ofjcmrv7QTV9dy3rx6ZtoZX3b5Dj5+gGVlNITU3ufXwCK1xcGvCdV
1xvAuJtEVt/nLAV1nk9e923oUfurIPwiGa6v7Ygw2EiwWolXwc93YbLUwtqWJydpf8TmrVUP2Z0a
YStY4YtWTzdWDfioHZLPgZxhFPTrUWKV8eT3Fm41HnBOLknvfxo1vzA1vLYqOQZe9TGCM0C6Y/Uq
DUwThldcB9OnDLV+BPtFFKmJ822V8bC6TX1CIjInyOCqltWxvlaU9hS4Fk46bcIbWxagBaYU1YP7
o1U6cu9ZLzrSA9Shei9jSSsyRWzk7qZlTDZiYzo0B1O+pxekRC3N3sdd+GlwvBRR+9XjaACTT96+
lrQOBthwGkYpy+9TKiXrR1MxRScsaK3mDJdp6cBjxTFZfPiDe+XsGCx1LTk55GQXHC52HWAydIXo
8u/7zv5vGEf/ry7jbNv6Sw7S8j17/9bEf1jF/ePf+X0V5/4mdJtdF4AsLGau7f20inNM3XJ8U+BI
A//6z1WcDv9I2PjEcJh5jin4d37nH5nub75hOZjSdPBIHn/+76ziSGX/sokTeN485mjLNvG42bPH
7edNXKZwRooZruAiOavBak7UnE5LDW7dUm+wbcvI05bAWNMbkyKYLpt4EpO6WILPZCbTfP297l3K
C1TxlZKG4uRhhefe4HGWRGW4yiJ5wxiGCde7kbYVHLkKk7lZCI8nzZcfUKD657xIV5yq8mUhx+qO
5slxMa5MVYkHZJqridlk66c89SeS4L7040cSVBA4g5KpypTrDLUH6mi2EEEc73wJeGnq9ZOKVXBS
Y+ktGnZY20DFR9O/jAT7T5ViW2+p0VvVop7u4VH0Mx7d3LQOVuU+ZKx3hyJ/soO5mhWt4iZlKUkk
nVsX/fWQXyoAxVbwWoEzZiVAzAkjWrwBdPsqWmZX5PVTTBGUp4CnNpNWXVUEl90so3yTdAbmac3/
bhhBeY6D6SBgP65ip1f7Mpg9X66WH3IaEiPAAytPmXhSw1xbNAn5JViKalMx1qwpXKtpWvLzfSNS
DtFZdCQY2J0JK3T0W9WIUNQHICgAlfKzvdnQXyIUpmAtSPrjUB/Hvg53IJu+15Rxbg0XmbtMw4Mx
dOZ6FAUe8Ea4J2WX910h5dZvAVcVHtxN+qdYi/FIH/TP0qJvJjSG70mONSzRaqxCXkC9teccmknJ
vZMAv6obWvyYoikTn/u0qh7zSiPWeKCfKFdkNdTqX6nirKpeOPnRedJyoqKW4JSJnIq7Sp2qfvQe
nOTZHPL8qaQP5o7ioG3HPdch63CrtUK7F7l/qzotu3GjIqSSGhe4XtUaS4zvjaQbnFoxdpptr1Zu
J50zRwbn7OXxjvJVWMdUaAky0Ruvy91by+Xu6xi0Pg8p649aeo+9kM88a3aVmlnMLqJTZqzMoLsP
wdK1etnvk7C9DJ0H9pLSZizjh9SycL43Af4Ez6VNcij2ukZEElzEInVFveUJ8RrI94zGD2g6vbmb
SvACofngDhBAUo02GIwGp4omKBL+9mXCRj2GvVxTdonWauZXuABvcWrNK7vkrtVVcc1pfaMN3Vrl
NKiBysgxMrsb2Wr3id1xfsJouglb2vcmQe+q0YOwbkqeXPoHXHxv20sMA24bcIHhJ03hDBIdYOir
pdQWmZecCs+EgOQaGwoj5dpD4t9CmOJ7yPrNpJf6hhcxrs3SNtgYYgNqM2vcjB0cHR9IN8AC0zzk
0XBbRDV5bchCZT4gJ1Ybprl15rkE2XRJLl424D2FaZDqwGQROSl8YefOK02ypYH92uccsyoh3RsK
YJ8FlYWrzLGxA0YZ5aOUf0bu8Jgb5WdNG9nW6oPD1M26XDS50JfA0PQacbqUjJYRNTtSU+E+bkmf
j3GPgaLKg1VI6SyM/xMie77LUUJp+Atvx6jha9J25YCJr9IAE3u4iUCrBejkSV+sOjOP9oEy32nc
SDdV5Nor7nw7LdqQraMLyxfZaSjBNo2l/5qWLm5JQ25i0WDHKcPj1F1CKSlTY79WCkV5xNQ+5oky
d3ggURXUyqlJm4NFoEKVHMbaLftt5RGWcfL57DN/x65TYNchQsaoEU6bRmbEkTD8YrEKTyUCLD5K
OmYFozUhYTJrlUqzTVQxB3oTi2c/NVa2ztFIWbRX9PzdTjJNqzzgWo/Hb8rEF9uIaNPQWUL0gmk1
oGKta3AqAlriH43Ft9Ki7pdu0bWKa5tlcCOR/hu1c6toF/Wac0GWR1ewiJJjoyyz6qhVRbAnpw3h
SZsX5GYL10ySlZ6k/wZi/9CZxd4DGf1SZtFbTMBsMRDTv6eS6wmw+iEbg2jZUpxEL1i16+1km2v1
GrzHmj4hmCHpXnbBHlrDa25YB6tyyfAGezVZ23DKXlz/dj7K1wH3RnlhZp8LjXl+NedSmtt+mA7t
m63qlciTrWJP2UfDSQbNenCTbUhb8DTqnLObkUXktB27+jbpg6eix8taxdZbmB/Zrq0hcJCYrs8M
OPs4Uw+kzVkIfrlOlq3wRm9ommbyNzV40GGp75I0X4LNSeim/8EmaF6p+LaQPWLkj2HWQQhl8xhu
rLsBmUjOWglpqq1XU2Y6IqMYs54C/zLYdpV5qmW9qaM6J1KO+jIiw+TIMcWsy8C4huxCFLPsamIz
s3rT47iIpdjGs66jzwqPqdpb3yJqYZtVSb7tKQxQg3LWJCtrriG0G5IoVXtMZu3IRETSUrNeBGIB
9JmA2awzxQhOas4BBtG5r3Bc02QstyYUvOzABYVSNWtWNeKVPatYhksUs6IZcxniFLUsSx7Jqokl
G79vJYWraVKgh5H5rWaFbAodZ0N7Cw9gPKR0Ru7Gopk7xRkpvFljaxDb0viVbVK66aXdE4Gu33xk
OcRzZHF6LGa9jqtiEcwKHtVMz/ms6Y2zuufPOh+T86PWntJZ/8PlBP0BSVDO2qBQxvMkw/ueyZ0B
nUVzUqlzFk9P+awsmj80RsTGFNER7wT5wTnxLh16YEv/qoLhlM5KZT1rlg7iJXKU3GaznmnPyiah
RnbYFn4Q02y3Oh0S4JXWoP2bRRbiacc7xvkIrdSbVdM2Nl+q1ArXiUNXSD9rq/2ssiL+JUSYkks/
Twkj44I7zw0GA0Q2TxLBPFIwWrjzjGEzbFjGmcjr3q0mvkWGERro5quO+WRkUGnmiSUcTG8T5ODY
7P4L29ZDnSSfJkOOTpxoPcxzj+Usk3kOwh02LcOYSCxvbknVJMw1OVN0XsJoknt9nqcUg5UzT1hE
jdhb/Zi6GL9g3axbSYgqxNyCYc/9DAhc6S8EGLMtlekBSVdGOUY6MY9284zXDMokuOBgQmUA7BgE
9eFVzHNhyoCYzpMiopC79Ii/TgyRTgTbCpt86oSfVkQeC67MTamepx/TJ3fIu6m5beoPp/bjU2Nq
6cKYJ1bJ6DpprBaR5zIkBMKpwSdAYOQk7X2UfXbG0BEv3I4NPiiQdo5UaUsbdjzjNM9Z7vakrlqO
BAbkQvq9WUJk4ISJKM0PeYTBT9z7HPVgoeFpbp/60S7hdICD0AYi4yx7XQJuZWVGu4Z2UDZNYQ4u
r6sdnHAmjyanOQ8FTy2suyfKcL8GvX9KJ4xylqbqtZbp10y35H7oUyrOuDF4Y0KUUPTrLsnnNV50
1kzzPlc4ReqasTsyWbZ2zr5xRnMB/mxkF0B2S+Tc/6uC05EpeXg5ccaugjt+1UK/4uqnXz0RuLg6
wYDR8yjJHJ6CznwiVbbFccxkc+/Ud6r2X7KwH58979Yi8M2VPOq4j8rpDn4VhDdMb1AqzK2utJAu
d4YUldnHQcgHpDWyqFa2qzWknLx3oP4lrQHA3XQ2ps5HXkg7PLlZBkfcKh/NFGmkwwFZGNWwBxth
d8Rha/oDJRrUpsgMeh57d2vO9TzCBRVvp/I+mHK69uxqR4PLxq9z/6L6ng6h+TMu4p6/hJqInVAt
T7vrnH0NcuRKLBYEHnwVrN2Mb7Jrne/Cce+mgsqrSJGKEAZYdZ6eZaaePBt+T9jV6ziok7Up97Ht
O7i9+uBUbnjGiUOsG5C0RNOvXBSJU9bi98uwa0bdSDt0yIqxxrnTVP74Mhky3ORF1R+gwvFdSgJ4
FnxNr0vWjeQR3OqDXKM24nPVsltCfIQR5l7kWBe7nAP1Xjr2UU28Nmj+JxFoJW6q/jEAS7iJO/fd
ZB+9qKvB3PV1G+6SGrl+7G+0GpNmq0v31KlxaU9mvDBdOSy90EKZyiiXcFGNV8Ki0lA4tbMlAhCv
Ado/amaSLgt9erAhC5+trLn12O+pkcNxOw9zWqM+bDt70ODw0ZHrHzuP7mW/TEBuMAcFIb3HXFrT
3PmEzHD0Bjp1cISveR7Em6YhpKSN6bmxMRbWvcSpPZ9sOrl0wStegv6QRUl4NaCxRE7ub8IRHyGT
4g1GKv9M3mmbQUDCVMfy3GqC79KnNgyf3evUIBG7srSWkS9xfrjJ0ZyycGeDCl2RO9rS2POhavIY
DtGoEejLHGf8NH0v2rjxtC/xzq3Iix5AULU7NxZHw8M6VjTlB93kxplU40oBelyMDKlnLyuunJUN
Qhjyu21lb1T67LkmVoNk1TzpwZWM/z0rhrUNm34Xz5UGfnJLsTgkK7W1HTLkHbGshaX7T1rmNPu2
MKdD0ZtQQm2GloCb0sDjcGlO1lHLx2zf45kgqFQuQw3XNY0gMWhwRpsfNzGcr9fGtZJDOzjHaKri
rT1On5xddgZwHMAPTr4yHaNDidCZlfP3QjjMVoIZuhP6FwjEaDnYrBbDgSb5MjYvpdEY5yiadgm9
XdQST192nTxRd1HRzsUzsGZGiJ2oX6Gm87tPoTTwO6gHUKKxbpWbIiY/CuWCGYbOF23guBt4M+nd
Nv6/We3rB278Yaq+/vM//mdQOADtv3SrbZqYTnrt6YvKP4DhaORww382rhn/+C/8vi4zfyP7YGBW
YsvlAE8k9Pl7UlP8xhkJ55rv+NZsafuJF+785pCaNDyHJKdjsc/6732ZZf9mzwFNVzeETx27bf47
+zLjF1a9LoRDyh6PnO14YIjFvE77KaiJA0ZauHXwUc6QLlZSndUte3p4YoiJDU6VTO157eCH6LaB
CFClEkPPsP7J7vc7bv7/UEBxLWMUiP/8D5MP4Wdo+Y+XYZkeW0Byqa5rsR/8+WVopsVcFPAyaNQ1
13E7zsoV2Acbo/BSggNc5FpDlqezb0dJHoKRLtfjQ0WgxR3CWw5328HRNhZ932SIYOU0+0xLd1bF
WDQmu4iDY6CNWxOITJE+QyNd6mPwnIz1u9OMoA+9dOXqBw5/69ThjFjIh1Rf/PV7xFP4J++Rr1MQ
sbVM4fzyHm0x9opQlYbUFq1RBRZjFy59WsB6NOZihHfqgABBmn2a+j3cCK9jeKgL3H2PGINWfcAB
FqPcKMJ/JLD/wbn/k09//ot/Isb/+PBt3aSjBrSF41q//AZSZrbQCNCLwtRfllG494FsazNDwdXX
VGiG8d/8hea//ur4bdsu3jSdH7Mn5j//6Vdn1U6mjxPrF2pbMTzO/KcvH5xLnH/pKYmsbIZB5Xw4
fArpl0c9ss632hM2sbon9KS1Mk/wxvziypJziUB2H5Ej1ZJ8ZYQHR++WNQzrRvkYWU5EzRZFTKTP
9ZamRsWJLq9/883+6wf4x7fD1frz22nTNNJNh7fTGZ9K4Q+TgsRXdXBpWMSK7dTyBtlrrah3CQyG
zfZKAmgO9iwc9hKGu050bS04Nv7N6+IG8ssXy+tydZd7jM1O3p///KePWVk1jWUZGAFcpkiQxdmF
wzPFuG1sHu+QT6FaklIxV6nVLjzwcm5Y/82V/eOr/OOPC9sulzUfL3ctYf3ijMVMV3buGGIrq3n8
IvsAKmwaGC0eQ1JgOzt9bJam1R3m1F1aVsfcP5vg+73Sxs2O58JvL1njPkSqWLmAAomxP9XGiLub
xSZG+r/5yIxfnLxcDC7tDbppYfK18EP+8nr1PqkoBeUqJZa3ScAuAUg+OQx/9OYxfPKY9u6cLtwW
ZGAJra2N7ALqdc47k5cL76eCKckDNiw+lW/dphklo619aHIe3ba2ZEOwJZhzgL8VaPaJMyUmqfYC
NhaeBexj8lJJA4YCWlqu5MbswJyE440kvUOfcbgtC23NHXqT5zOXjtNtGZ5pI99UZQFKnT+P5QbO
xEKm7mNJwSTCzsI3IHvqgOOjattxGTH/LG3u9gNxJS66ExI7pqb20lOpakoP3C3RNjmhpQaDjekI
1EzT1ndNdd8P1wSc/2mK7F1PFRrmOH7rIWed9Jqz6evCrtn4p8QneNNVb6Dlv9GXc4zHjk/xEinB
sbV6Sarmko1yxXv46MfgEsvwu41N2hzGe9MgKW22+xQAPMzyrW3EeyglywoDw8JDWS1XvesudYeq
V2/cGRm/gKkqTn/zK0AQ+/XC+elHwOPxjxdOZRd4S+0aLZRVih++WmCpbDKjvTTvZyXe4u8OcGEI
m2k5cg5RHG1rblqkn2Dfw7yG9PIujWr3v3ldc4WPZ5gQFn59XYXpYHhu+HGagXM74DPWZ0eh4xJ1
VTdag4tVLOxnk/w0AbucCh9+w6mu7aoyPyUKlNBfvx7rTy4WemZ023JM3PT2j4vppxtMG1puGujE
P9kVc2suFu7IyJVp4aPNN5S0AbbffkmhjWmRVxfp3mdloMa3yf7U/J6ECJID6VfILpTZ1QDCNbxO
KFIGME46r61o3XjHhga2+yR3uYsDALBM41bpzmvoG0d6YDdG/GG32VbE0VoXgK50INIlvZYUsQ/p
+a/fr/GvxxSoGT+9319uqG3vdnTp8KSkUnMtZgBcdl8LjYcVNr3S2Cj4rmaQnhloqGBk8Bnfihhb
RJcc4xLw09+8nD95jPJyuL3O9/b5OfrHn2nPw4QVGyumSNWboCko2RBc3qgadG3YrHJrnqlNb97k
Ul8Ls7pJ+N1apNT/+nXMkuovt/g/vIxfnub2lNABPL8MlzornRpQEHA7KVxYXt3yr/+qP/8C/vmO
f3nSgmH2R9zXLNVSbY1DgFgz+Kvo705EP469//KWHEvwxEK45vn1x09W57hkZNX8lugRbUKQZgNb
x+YLLh3xLHLJQ8uOXNuogq0pjs/RGK46ClW6B95+i/X0YjmfUw/6l8RTMv7Np0B30PwCfnmBrsNC
xOb3buoI8X98gcVcOYCRhAOkHx3Kjq1O4ekjWpeoNzDOEjxI0Qug3JTKLI6jEDhNNU+pyaaEh7lB
DL76ZsomrVs5M0mtpdijHNxdTih1Ke0KlUNT8drn8BRbeP74hqd77HPURmhkiW1RUSecVzHrHBpd
KGEb7TQjFhaH/MCygetQqE2h0Zzgx+9RVYGyDuzbxmko0EwJeE3SpR9Nz6MVfa+viXiXMoGVCVr1
SEFJtTS9O2/f5V267jrtBQgOMGRP7OIu1/dhgC8lByIoUr9b6VB6ic2tYDpDYNWoga3lgDIq23Vj
dodAFPBNY0b4rKmAZmWfRjXuBpU+ciSDvgrlFTY+An1kfEQDTgElxM4ebdiioKrWKT3WYOkwgA9o
63o1XsMcurvqHq3BesGt+xYjkNDtuIbNxq4aLUHr5EdL170/0vHSE4Af8hX9nDVl8SC3DCM/8LB1
9KDcBJlWLoPeL/adYos0Bpq/6Wz7K9JoR+c7rCcWoE19aMq0uMljb5FlL90wBptu3kSGcYJvc0xt
nruo50qbvkMOrY5+4AqwkzTOEoZZ9g1WY0e7UwlnLmkg/xc1nPdh8HClQbakhBe0dwfKGj9Sf+cJ
tz9TCeOt9dQFB9bksySfAwnx8+DY2n6JFdwfWCnGjzKzcGjlLIL66c0OJwp0TedYaJEL4Js4ZOXT
SyB9Fu8qbkBgDCrfCn5nWQzws8Zd28mORPog/G1fQf6gJM5v7kYv91eAOG5lbDVY0j6IEn8UWBu5
1gdsR1EZr1PM2kpBLYg1Z+NS8cxiitylOa6LXHOoXSb/6t0BWG9JmmrviY5ChLK3ZHPzXjq5taJA
UcAn5JnR45Yd2unTbx2b0leyD6HCqzfK0tsRAEJvZvUSuGG6DVkegubz3IMz7pTtH5sO70cDUnuP
YviYZUW3G527MSuh1AJeB8yqH4FC+wsFKDfMh5OmAM5m2QQZLFhMWcsxccatCVvuDQ3Ohwqso9Fr
OMnZG56LfaiNdPZpRbThZ8Pe1pb9FU1i70VwRsvcfMhhM0I3xFOutBjuAudVaG+pv6FP4p4Kz+zk
J8XcEYkPwRiPsALjba8ogCSqrC+NNlGwdleVw9jppNU5FfA2uiLHZtqm+7qw3wtilwuj1u4h8Z8G
P97HdXtoiScvqtrGOKmyu443DKyIO4OoOZHSrruD2XTRaf05mPkeZwo2Q7z7CTbbtnNYm9q4Vj9L
g0RuzM6SgSyv12pG1Q+ONW0M4CNKtz9tL2o3eTgQwQo0EleOma3JPpFdcpDcNK2GJuje27EGXEmv
PqgaSTFzN+1BOM3V6J8C3SBBmwb2YjZQpI7/5umDvTXj+NrnVMsGBUN1pMHBNLKruilZ1Szg4WUr
gzOKo/JPv/bUxvLuiipCf1NRvusHG2s3TxsXCkZfH/vKXmaOu6TEst7nmBfWdu5VC4mVuTRR/ZgT
7ikUpgoySZ6mOTlEt3KGylCzshUu433jPjsUnl3gEzqqDo5DT8ss33ixdarkezVKWKpODCwZJm0v
E3/vexBeEnTPNdT2ISAca/0gvo9meTR79+Sk5j0+ogGdq7hBZ4MUl+Q9/GUKBbue5LUZ9XM45Bsp
97PKynLjRs6wEGEfEsFVs0uo2mleY3Ck82ikivAJTjOf179ja6n2+nAAMtSc7WzWR7rswj1Lh+XQ
LAV64UJXwye1H9NKFm26skbxNXYFH1DLaqhwjnofFjyTjIug0WbR96g8fVV5q8LNPxKX3hDAPh6W
gND+VF21cZvwTcgGSLiNvNs65SXHx4znINznpDdiP4gXCDAvY4chntZVa5PPzAP24LWw3kD+95s0
sveyT98zKbnFsHYgdMYrEOEVCQNicWOIldcGr14zsr7uWHsPSU2kqlPEvuCAIPKcHbe/yXHXDFy1
ASGpOKkusUOVHcf9irr627JOnr3a8ZG4mm+juNXH8pI5ZEWYv2mt6nAKZC0PpiE0uP7AOUjiQEmW
wRvzUHlNuyqXeCs9sg/4gfnhMqxVL7EmbnstC1dYFuSu9PdZlpL1G4E9qZDnTKTYalWheW5Tl530
gm6bjmMzZMW8p14Zji+wwvzUi2BfDlaxJbdO8cSEHDd53X2jwzvQLIXBIZvu+toAvFYRI7Qi8AiN
ByPZdipKObwvf5vd2n5wwGi81URHgpPvv67GaUu7D/Ybif7oGTjvhYrgghOUslx9U4+0gOPLDzu7
WiauxQKi+qYN9p1vDxZO5/HOEViicr1gLSOrCmphdRcYWb8qREV7kn2QtTjpJgkJJF7kRHDkDVEb
cCPTIbMVzWV9fJESFT+kYwOIQ3hKGgwEBE55QOi3IuPhAmTTXglRJLupwxRtV58qxkQiMuhmpquK
JW8UALE+cj5uSatl4pup9O9ma6U7ohEd+VVO1w7QCtwLH05mtYwjwN66BGg1J/9iEU/Rs/7spUGx
jzrY1bb7GWv6uY3bEkIF9FTfAQODCWOdGMZ0rYP3THFQLLJqXzdjfh5Huqt9+UZX1tnuRE4qHWCO
OXYuTEhL0ZTMbSO0woueU80Nf2U/FmjDQ2o9cnkxdDmwKHSAZnEI0npsppnniNe5CuH6j15z68J+
E8A+45bW7hLKBfZ7XO2mzQ51Knm6FmxYuxgsxLSynVPszm72im6wMQCvN0h3Nrsdk4BUgxcW13a4
Hzp7Fypqv6HwezeRGIgkY+5T7Wvneh9ebtxMdfRa9FRs4XIGeHcJnIntSPBYvUVVeUwrQCp5M5xc
2ccYvwrCxtPadoeG/wZSqAhDPOVyuG9Zv6ThiOEjxrmlvHRYBimXV1+9w2KjpNLN7jxtuIUbwdnG
IvLvUjLOT4NHE7wlZQKbmlutGloW8qqA0tWkd630dpVbPDlp9Fmw9+1wuOd+uulCiJ259y76diUl
F0EvGkrgBmdaDpB7F5Ycd6H+nNpwptS0ETUKFlHsWzfmYBHDwrK9aovg35z0nHI0FxCMLyfQ40a9
bqjXMwm1bYCqUPTmHJI6eajM8uCn2GC0RTlpikNE9V/kncly40i6pV+lrfdIwwz4ojecSZGUSFGU
QhuYFBHCPA8O4On788jqW5lh997qWra1WS4yM0IUB9Dhfv5zvgNMprpjQ2f3lccESVWiqTYbpoxT
/+Zzs1yF0NQS3A/4wul50wBp49zkUKxZS+FTeDjWF/K5is7yKG3tYba69QALSqbekRLqAxf5MXWi
xzAOTrHuiG2pA/6gtTFe5TjVqBLWvkPHZ+9CLFh2x0hzUDXL5Gil+lcescKH0l8DXeL7apKrSWf/
JOJhNzocFAiQlizlxVMDv9bPshuRS6C9mAWbedIeQiPJ13RcgfWo+DJPIfGkFGAPyEbGuuMbm8S9
HH/GdK1gh+kIKebciAMddbjXVkMcvrPEdyutdI+TnjTL3K5PGNZXrgtVcs70sxMICIQo7+uwmEk4
hHuTwgEr6x6lHn70KV93YCoBBR2CWLELF8/BAyweB894tPlcsb9b23A2Nnj5Rq04z4jLCwazP43W
paKratejVZ/Jzh00Eyq8KV6YZx8rAhscJ/CkMl8OfDdZNfjUtlnuXGKQxpbPRxD68XeeGKBI/2WK
21d6p59nzYQuBs4ITJGd01eV42wq9fars/EWVXn91sfFGlyhpVOFp8VHx0gzPvtkW7NXQ6vvH/rW
qBbpdCw8Wy6iPLjh0OK8xk3Md1U0XyeknQ5gtLTQt/CQwW8OivahbgC/64ZzwTeXL3CdMnrUrnlt
EN/EqjQX+8ypXOL+EME0mRygYr/LIrxWdv2RU68ScY5cjIDdKLACWBXh8+jck9IpR9fhLNyyX0Ah
bfpo7eX9A1jObw2LmE6NwqLLtWOraTdreug4wySGf0tUNvZbKvu9gZXAyOZVNEZr0VsHf3z0E1ig
IV+YeV5ptCD3KWUpcf40TvgrOrmJI+2Y0eFIUHU3qtxfBV9dXXn5MUUh1sW0SlztqN0M6h17w7/b
GVbtGlkkcXYUtLC+RG/OmO4gZq2qDtlVzlt6rDdG88hSeLYDLJPBBIYpXhtRRxYieqZrgv7y+JAk
9o7gIXcuGlo6Ui1yYbSQbqYeHyAJ1KFfN5n30of9Esf1dmyILdsX2+ImTprcb/O9WOSes8xZiWl0
8hL3AGl8RYxlTW/1Npnx4oXR1aTurdSo8AOgV/jxYSpdylL4Md/eEdhfdtq0qrJpG6fDJsANVbIR
BiKaQ/lHURvPU/dkQCXOBu4junatqYuMaO92nJ3H0GmSOgu8K9ej7r3Axt46IejP5gBlajXYuKhB
SY2ufVLPgDfWN5pNWd8zMIFuBBQgSZY2nfb9mhPFzhB0cBDpmvJwk43le5TFBz+LCLlqRyQAitqo
BOSpqTdTyf1TM21hF6wdTDesbXqKMNx3+xlJgX7eletEl5ajgwuvugVe1IThVQ9w5JQjenJFMPmA
SrgteI31qF3jFvJ1+ZkQ4po67Rjo0QEHA2kazHQBnKmuaRb1ZJ1GzCBNah9gnT1xc8N2gvOI8CmQ
ykfDy45qJjVH03li0S+w+zGN2jQ17j6HN653dsIHG+pHB/XRpbSW5ka7xweGPYhLMWof1X+39Eem
NmUibXRQWBqdDlDC9LQeDNJ7HvX4YvbRwUSV77FPN3G9Hht9444/zL6hEDbbaezFw6FheYciH0Nf
pbHuFOr+PXVNzvvYeTCUzV67TTuDs8R70/xIGG6VPc2KG6cUaKvAM2iE8zpGXoFY5sa7TSm9oV9H
wHOj/bPsrzobSKW4zwGufJhv1vA4R3A6TnqJ+Q1oSQ+zzKcwBVkkDWDJkqwHtdZx+9F0czOX9XZi
BIAMsIg4PTkkxKIuRaThDSKs6sVU4nrWqmwKSFa00wBRG+BOh4DN3R6eGg+ZUilKhWAfOyu30tcp
ttEElq+BWW34ZelE53AxaETyCYQBO6p2n5jVda7EY+h6q76Ua3Mg351ALDcGnMTFCelp60SIsT1W
dTf8ViZ47Ihe7f0c5zx/UafQMXFPJaUq2JAxvVNKpncLjGTcCuGczsVFwE5HwVOu0rY/9DKgfmll
fYub7G7MVK4xS6z69jj04bOeP4Mz0PAqpuup6ex1UihHUfHcsscszHxn2ffR/SHsnG9xj4PH3cOq
U3IINtvQ+gaPaAVI112wLVsHrbEmigYSHvwlYxOrdc7Ep3T6T8wtB7mV3R3Jfe9MP3ofKEqARH9O
JTakuSkfvQ55zxp6schqnmCAV3dVGdqupSrQ1PYxS1UTsrkMWgxSo7ZN2elVDlJtyS/Lhpue56up
mB966e4FnG+3E3zsOf1+ff+g6etpqvcRX2UN1iAgzfpFZhZ5vuRBQ15u0MGMBHdUrxFbRO5Jm4Ml
mGO5fXagEwqFItxrcj73IbW6k1zXnnnMKdyybLG1IzLkSR4uDZfNS87Vh6lxY4TZj7gACqw7R3y9
2xSPEbvA5hpSv6p2sRhoglPZJucowVRvYhOKnXWHulVTYDHhqqzm4jBVFPppzqEjAV+gWrKl2RXt
eKpbd+PYDkTH7BhD8FrD6j17IxjANipMpHPugDXDSj+fwUEk5mX2qVjIevtRI1C9DqD3LHCTSUCu
UOm2JGsA8VhsHonJXo2hKR7MmOLKMEwNHHyueJycEwjLY4S9Z1sPJXvT3oNVwKIypOssCjdsgwbG
iU1UP+ceb23m6SOzNZix9RQHHL2/cpSiieyDyGicZg7WDRc631hcxvIJuPEXhWuW/9jM3ZJ1KYwS
WJceo13Rerfa7U8GzZphi8WKHnhWvNMcBR9cIOuuETcFJEOU477H2qylTN+MR1Bax8quaH5CIFpE
RKq0h8KG65BV9cLXq6dAEFIK+XpzOwALmhbOXmb9qRBwSAr7Uo75k+zGVd/ieUxsAgtOiGMwa++d
+dw2AdgejO3bEoCKelpeycNaZUonRWBdEmGdQqlT6KJlXCRsLNykfCrpbjdq71rb6VFmyXtt8PSK
/py1RwVyq0OiiCafmltrOHX9W0/FVxobEwr9z9xBt/Kcz8GdGO2mxhVz3jkpuZPXnfvoM/c9ZlW+
CaiS+nNw92+Bv/7/ZNzjPvjLhGcF4ut//OnCUuyy//U/lx959VH83T6FL4Sf+Yd7yvnDxweFJ9JT
EoJtMPD5D86954CY13UbwIfQ1fDrn+AvZnSe8C0GRRgPGCL9n7Ch+APmF3/f5iFNvBHOv2OestS0
6S9DGNPAZGs4HnwsXVgWxqW/D2EmPWqm1pM49rT4U4wsemoQ6A7uNp5yorU+GXOoHIofHBoQT+0B
9atJvjATsz4aAYhSOibVXxuSQ6YN29TAZD5AOmlM+9ILwj02/1EQiC685m1Mwk3CQaDTOPKR3yvx
cjzSFvdp1v4tsvnuhdnnXz6Npz9fy1+NWd5v1pZfL5FIJV3QHhYSOGt/f4lARWjWKzCupFN0c1K8
iF7dvVGPS1LDpkO5z+U6dfhyGuppZ0HGriBQM4CvRgktOLUJNQcxPaDWBcbtV1f6FJPx06mRnajp
3ktE6nnm+Vf0dSg7QlK0bxFM0TwJ3tNTyxsxNnJHVLlg8jv5HDr1Jju2vbj54xZ84gMjnGrJGeBn
mVcWLckdcEe3eXPKdT7Hn7ZwtjRBYeiMGLyknCCM6LMrZ25U45YjNzmSfl8JZvaDz1I5GNSbBPnR
UJYYL3A2RT/dLRVNohgSOYCVUspsjWO2paEuP6JOcgxPHgo/+hEHoC51DpELtf0b2cU2U3Ihivdt
BiukFsT//sNxf5uG8uHgVeEACd7OdF1L/+3D6UtQ9bNDKwz1NDAC1MU0OjvZkWAt12ZxCCtjb3n1
Uq+YqU/NztDCB0O4m0FyD5DBYZDUZPK3hz8vVh8qKsyAkLm6cXGHHkyMiSTmXNA6yUxR1auXTGrA
nCXOhb5DDoLFkRkeiUIO9i7yvHEsxmlT8XiUsm2j2N41HH2Xqa+RvqK6py6OMdep7lmXX38Qcjel
Wc4rnjPiIf5V0+iuKp0d05lLwk9XjrXNHAvdxd7CtzuIIDtOPgjMlqllfGBXs/7v39Lf56rqLXW4
3D3PM1wmv8ZvI/WZYZQVFpHFhlb7XjJb0BgSBTkbogSMnGluRtpwubk/lsH4L8bohqNWs98WFB+q
gqX7DlZI23J+W1D00p3qrPKsRW7nx65qedEQgPntyNDHIAlAwvFxiAncC8kYyBF8kZJM301F/6P3
0i8oruWibJzL3ATbvm5WvuaeC6KDhfWtpgWo67laGW6yN+CxACvByWhWLkro2nKbXeLkn2ov8Ou7
3HfXufAuDHWsBW6KLwzcLz65HrM2qXksKj71rz4HPf6ru4eFEAdl+QVBwie2zATNgBqoIZLbbtcC
ZMk+7fLspPrVFPx3X3toWXH1xqHrUvM6FmbKSunO9M7FoNCBLCXPOSgYhsW3BpCEACjRK7LEAGKC
KSd0hqjf6EQDhaJQ+PP8EVicEftEQRrkaCGyY6qyYxFfXEAWJI+XnpPK/aQYF+y/B67k+kgxbrGW
5Xk07/jTMSAqPkYwIhVOhSa3EfAMS0E0xonXiTremLJa9oq00XG5Cmd6z3TvMdXSi5R4P/rGpDII
raOw43iRYUzk35qftePdKM8taAXxn0ogH3ZnMaYOdWRlAYu1AgXSTN6eXGZBoQdwJxYclnhFDplA
iKSgRIRiihiCzseMFhJFGyEXx/6dRBI68HdXEUm8X2wSRSnJTH1AAMuOqSKY6IplAjl3w3QfMkP5
RIzkIB17NQmEd6k4KFPb39w6fwsyNp6M2qiGAJqiu/5JUxSVBpyKr7gqKYCVFtCKEPOHQ8cTeUwY
LJDLOK0P5xo4Sw2khe4pd8EFeY0wl60J0LSclGG6pEoqiRXnRZouAC3IL7ViwJTAYDRNO43RSmA0
Jrj+iCvhHit2jA1ExlA0mQysjFR8mVbymuLUfIRK1CxGkgFl6cF9ZXBfgqeJFacmLOTFB1zjQhF3
AdmY4OpRoGDbVIH91aFLl4p60xdHOnJ3uaLhgIwCyctC6gchFVv53hCPngheG8XR0QDq2Fmns3+G
sUNT8Pcc6A61yIDwqg01ZcbWV7KF4vPoitRDvP6D22C8yIH48KJ2laL65OB9LDA/bac/6zod6ha6
rpX4LzpjAKCFzAzrrAanBGpam7pnU7rvFRghR/GEGiR41+Tymx8nxRsKaTrUFYGI7XW6CQd700r8
cYpSpIMrQqIIG+hFv0BtNkCjVpGNtGJF8l5TvCPgb+1WEZ47UEhN8KgxtpKKkOS7r9Rh/JD4gcFL
wVrGMaHlpBoB1vkNXaA1sKXJY7pD2yAzmld1yTqRMoxrNVlNcQrkcM/nmZpsRXCSoJw0D69Bl7iv
7Ri914r2JHE/MB6CAKWDgrK96uamBy7SQHGiZEsGN7LsHIa/tpkQHLPOaE/oMOtRcaaYbv2wFXmq
VQwqpjzvbuvIZakzs8kBVeUAq2jKo+VG2HSVcd9STKtR0a2AZB0acFcT2CupWisVB0sCxEoUGYsc
8wAcP6ZGB2pWAT4LsZZ6lNL7qop2ZSjCVgJqy2YNbkFvobpQeNKE28rCSJ5SZAp6rUGBM0nP2QUd
xy6Bc/gFPj03wVsSuf6ZspMvbNzwNpmfBzF6IT19P7VySB9oT11ihTeuNMQvcrpwIaw8T6qAGqTY
rNhiNHuo3wNvrJDZh4+9/cwe8Abdud7FQUBjMiErWoleilY2y2w2+Zprfr60VWeqRUQwLYWhJmDM
5MlBl8L/EZcMrggsYvKok22iGVt3YgVIZP/dmN2tTlvIkk3R8JSy9QlJBGShvcOc8yAsgKHjFM4U
LGhv8HG6BweaA/kle1cb3hNO/0Pe1yfm4xvLGI94DxKaasL3rsPt0/V4evGlqJAWGUwNaHveWHfi
uxZXWJCuoo2Z2oESlDd11sckCWmwtvQnE8C1+kDlsp7X/iiU9zBGKKILYZXNzT1iEGWCJJ8wBPYZ
Nj3OCSff4tvFaBUxNnGvFpNbw8efmHXWQxsxVC8YHjSp0pGm6aVgTi3TmdKk3FmVat8Oy6JB6a6H
+aPhGAt3rySnnI/wFGpyvbSwn8j48JnRpJwWVDD66A/mlH2Thn0ll7Ru3e7UFsF27h6ogEFekhXx
SaiWNZtLc25OwMhaBgAhWDG3fPLCUD7gEQBRpMPsYs2zUbvinwWsJXh/b0AX6dum4S+fIOiUybVW
jEVbIJYxr+ZI0hckWc35qQ1sezMJ7sRx3nl4tVj39W9zg7LHpAddqf0smT8t6nq8S9pO2si5TlaY
rgWS7jIrvGExHqMAcIfTk0GdCDVSyGttHFf/zEW5sexdqMELwCGX0sDhrPLa/Tml3rl2mdhMBWgB
Aw6u2W/TSmC64TS08MT0WMBA5YaIAsRc4BrgsG1dFeuQGe9CB+zcG4JdV3fLqLHfWzFtEqd4SBuH
hpauX9hGU51bQ9+QF16x5zXCR3xM26oe6XnWpnk5i3JPtAokehhS7tFjKs6adK212k8MMubWjvUX
3cmztXDiaml4obn3WLyy2YsewOmzg8fy62DAMlNod730HlJcVgymMiKppn1IDHrfO+vFDeNyR7Qb
//r00IBI76FU7GlwfC/462khe1pmubSsr8rl3iCGosC8Uh1LA8J5mKxaiX2Wa5ipvUuboOvMXzoc
ltk2tBWl2BhiudhXgcsNXzP3RhPmq0D2lEX2+V0mTrhirPVUGcpbUt8LJunc9oNyMe5qvycyEdrx
LnDEDY/wpxeLmpQm8WL+DwsLBRIUsSz0yg42ppm+xxl73Eb/Pk/6a03FF0ZsuaHXhH4vaMCtnpvn
ZHTf4K1V58CnxsZx471WoIxh6W01Cj96F7+DfIfujB82tMGs8zws+7OcvLMXJztcm98J3fEOAhAc
E2uF0wyaaBFte2t+KoceyEM//Po0W5syzpqm65i2kE2W9NbSmeVBekdzpJ1zwDOMts1j6hlGhrjh
/bHCQFvPo0Akagsie7cwno8y0bsnLGViGeETXlXOKQxZKwLXTbYxJMllUWGJ02xzlXdgMkssYbmj
M1iAhk/JMUfVeFl1lD5Y/gmPUfyA5buK+b6wXkS0YGFBCSlGJYi4j8CYGdL4qOlNe0mL7ibn6N5U
054R+6Uy1bcb75d0/XUnk59hSUpwMMFyztO9jGvBMaN4TStQzE5z8Ny1YWJUsMMf3rTuQmaynZMA
MpzHW8Fbu1BlpIWj73Iz5ggcVV90PTB7y55Itl/n1iXsOMXHucKwGgfGOjBmqumEdTcFlWmudbdm
7Zq2zjqW6piemiMDoGAtGntbzWKbONTQwJLjqFXXzy4hJN7fOk+QsM3uAAdgU3gzOi+bTHZG7Jjw
cYVNbatGsIkAo/0eM5ocQ7pE9AIqP9YEt8Sf2ZujsU2g7kRjvap6n9HkzBWd+qlYxYp5Wwd42Pti
7cFEq6r+c46A7TSBXb0PX0NBQZjMIUH0bKVKZYDKkps7Np+27lztQfum97aqLvoGP2ytR9y16qF/
xrtMeMqwOa/vBzE+2oM4GGZz9txIJyQUMO1PXkVfPpg9dDM/3VNezsofhORVO+eDfcXeAlvLDbRk
FwLnnT/zINHJeRVH5zkhKI3yjgHbFM+s7AfADTuryN+rLDhVCCZ+Z8kNmuI1E+ZJWs6LaFIMi41z
E+LZaJ4raTB2bKn3oVyXjPR4djqi3vx2NiqGFlDv1YgTXZGPre7vCpe7dx4TAhtCuekl/iGuxIPj
Rc/9BA0XUAKsPmEtfYPbhqy44edewwxP9D+bdjOla6xp+mJKwBAV/s7nBr9I9WJbt9ZDrcmPdrSR
DsqjqUwv0YdRJt9qSqEXML2fOJr3a1+xAWuJVFKaNIiMTJsLjm4OHx9bzQ7xduQQpw04kmVzmoz2
ucL9s5YT0vhsTR/iW+iyLY6Yp69aCruIR/VbiUHM6JOYyb2Il2FvURmYTXCp+3KRDLq/NJyIYowx
58iHz920tXwVRQzeBb8rr3C6JyEAHI/fMWHmXWLadcrypeF0gtrBmaGP7JOvO2C5PG63cKAuidmv
clT3SmuvPUVDi2EodJJQ6BVzbW2HxH5q7d2U6f7ql7BDbrnCa0nTVCEf5GRsJhPdSWpKfEqdeNmG
w3VMxI6Q0qZH4trInh9Nxm/0xvRbu0iPrm4q+l5jn31B3RN9ZABH7fowlIavXrgFL8ETa6/hrm5K
GpHpNE8q2a1RK25jm35ZVfNWsCrE/qVoaqDIyEx5qb/1WrLVbLFS2rzSdXox3cfKPZuGPMEOy/nf
06R9eJW/rzEZiCiC9zjfS9tkFhZBzOArysA5jZvnCJaPYxTvES07xC/n+D3F3hlL1ghkg8Cjutnk
1D7wiIVDWWR2HAs0B2LPj+5Ws3qwND60UfuzL/BJ1nr2nlmvImLorpXWdnLTz7q9SYDkJvwCpU6Y
TvMWxQ/8ydqgm2ipZ9qhwf0Gcp+2uKMeGBdg4GvbwxBbx5+hxeG5O0Wjt1EzI7cfF5n1SzOCdGRr
4uAP4jaNMKo1JMQCo5Kefk10sSyd73rBEbsslDmXIXpxVG9fHFZPTeGcx2bnpuU3Gqu/xqp6No2W
WSpREhk9zGWkdmxwTetw02TqXxZDZx1gorKzFmwpxKapwgfRhD+aUdzaCIITN9nK3eGPONTVfE/T
FvsOX/UM4astWZapQCi8szMCcTBcVjttlw9iH4SgaoQ8tfAGqrHHT5i+E587A984gfSFXMMr4GXb
lXOxjXU0wCdQKnFUPY01h17D2/Oe7kryWfgJ6bnj9Vs2rj1vo09gzjpvr2Y7PevKyAg5gH/azXeS
TBdwDRrHZlabH50FvtqIuxsZTQa9Jd/TKNr1lcnAPiQapif+WQstfLkz33urLT8qQph2vcX2KDa6
nn6GCVJ4DGFMSLmG948Tzm2oKkO7bW2bBgfkSJghS/X5W1SULczmqqxkRoT60pXilk9ir66VoA4V
8PzQKRR/ZlHpB5HvyoF53viRjYeIooAm3bcmHrFa6c12MO9MDx+U75oXispuAXjsEhuCMfmvnctO
T484xWW4uhZRlK+c6qcEvcqxugIqgUo8KzuVVfi3LuS6BKq5cBungQSCoMTlgi2H02/Gb6LD703n
BiJp3OL7EbI6ZQyLTfGlK2MUo7WCZFr0mfqfVeuDXyiOVs0ehbtFH4fsIUbUbKXuh5JaaM/vrhwD
A928pIJHV78rw7vL48ES0TjnGy9Av5el+Iy79EFGDBDURor3c1fbw5ukuHQR9e4Zss6lSdxboh7F
99xr1Z4c2b2xmUDGm7l84oTzrfO9NFAYm7dchLdqIsao5HvGlLhFeANax75kLo9AZ/AljDQMYcww
KiatEEjAH2NXKMxNRVkYm674T6l/iLHLWR6fpt6nn5jdVvHAfSyKNH9hyCAGWQwAbsapi7b3mVo1
P2v1LA/RM8wjfzV54dcUIuh0Y0susXuz+H2LgqrFxZ+aJLaWQfP26rnhQn8zJv6YvcpZDRt0hv/L
OcpWtnkLKFCZHKXC47ZRl1hUuOMiuCCAPhmRj3RaZ19Sr9+cmvckb/D3a6oZDZoySpm3/yVhelVn
4u2eOWXz8HUJhz3J39uieogpFuD3ciwsnUsCfY3Yk7MFQB8va047EedWDEIUYaK3qt/uMB+q0mxd
RclTiJFAZJTKqTHGaHr7rIy/oJQIbj7wIbzq5AbaLQ1NoGzTYQAqGPhw6zzKxbIhcBVv/FXPGhAf
wriaZOosQVzH47XH5TCeKYB1aQRPJ3uPyZ/MitFOK6Ar16KMAZwzYBJ5PWPNAVjP0WETeRp2RDvK
9860bTlyc4e1w1dpMw0nBUENE2cZLLCG/hJmza1vjGeM4NFLpHuvGv7PzhJH0c3EcipK+ULI7SoW
yxCsxljoJrux1Jt1I5J4SR2zrKpN7pf+snDZgAYrt2jwvXEAil+MFOAGJMKvvCvfOvytXNPLYvIP
5YwA1Xag8+lUHOla9fCH+6j+rs1V1TXZU8ienzI8M11h1xmWfE5HDIBcbKK7lhXVFMY8LKHFsXP2
CWiW0nynU+zB8vC2hoV3Y4B4mtiI/xKxewBjVuGeQ6Ey07jvejyXxPQlsXg18YqhSo1+VS0127hr
HJEHKzvqlX6SENrZtrNBMPv4ZqcM3qnyeetF/UbQm7KsYBUFxMQk4R3AWRF2Jm4coVttosGBQarT
uePdzZQPEisd0kNisLD42zyjtWfsM76p4hYzPZlBg62SnpYzqyN7QDiavGGrBMjO3+CRDV3ne+hg
DHFTh5kLAnjK/sSGGr+MI4hZ/qYc+7s0W7H8NdRyxuQrMNq3jAlNlzobqYhgqX1hx4kBVF2ljYYh
a3S+uNC7Nff9a+nPNx3/5wwPnoqMjqa9JoT5pIEep6YAr7H3iEvrB1blr8GUz8WnKcJPfbIuaYGA
W0FIZjGIMP2M3KbVDZMWh7dfLxCP/sZOgwvmYs5O+Cpy7jL0KI0sGSk7Oz/cxPQsaAkCAJyGi9q+
qaWAcy2jV26E6tHUfVIf0091tw4G76bWi8lkQZf/WNPUXTDlk6Zv93OiL8mI+S7ymsVogfNs38wq
/Po1Vfq3xv+3Muef38u6/gYR/r9zCPw/1PtlIIQQBv2vi7+OH3P8t4b7f/zEP4b/9h+66ZkC1LBO
zz07g/8Y/ht/EPdTZfacdnQbD8A/h/+U3HOXoffLg23iuOY/p/+2/geWARu+mK4GpjAR/p3p/69R
4N+n/wahW1wGDk8Bfoqazv4l/ExfXVhlLu6bCD8NrluNk2TjPmU2+4VScFbH4Zyy7Y1Xge9T1xT1
9yKWLHQ2P/OXd+0/GdP/HsRmbGmYuBk8izcJjvLvz2WkM7luJhNR3aO4ptGmisMQocYBhBCRDk6C
Xraubcz1PT3irEcQR9HUfesgGrprUC3w0nW/lplygiKszFWd3WbLVwIXdX/PfRRgDnjZzM2vdYqn
vqA9O8bvu5zGZs1Ke1L/N1Bmy6Th9XX5s6FSlbohsV+KAktlG24ou3iCz/fOxin7F2+BGo3+9mmw
U9YFZgUPwvTvs3Br9IRTVbFBnhDJmsZAmj96omEjiGXCfB0KdVT9i9/JxFZ9yL/9WtuljcdzfQOO
tfhtXuzZXUXD02wuyE2udMmuQ/g1KloFQy4sl6kj7zGkzQBkI12tkuFiM3/2rfOQqqYI4rr0nlAW
mk/vaRt6D6rGGeAZkZFyntpt5+FbTUOx1bPcWlCcO7jp0ojZLVXafKU77Sod1kxW7vPcUQbqBe7C
04ZqR937zg7lB8hqsWUfxhbM5yiRx9nGQS90AwGEzsq+Gd8Ndc7vRUVhMn0z4/zhhjw5nxJ1pQzw
xdzVE+cipRmMyKfTRhjjz17HTDwobcEni8atEr2BnlR2U3n/6SJFlEgSZkn/k0SkCGIk+FLpFm0U
7ExpPA4IGlyZ00ojC8GW3WajaCJ81Ehq/eQzw1aaiM6Bqb7ls3ejP4ISEaSTyuR2HU1XPQ4kuwj8
moF2SuzyPUV0IXmiXPm0S6PG6EqXqZtzaxrzKtS8Z+zSvaLf6gtVQrRE1Nhbof/B0FrpPCg+bpVD
A5sJ5JYAU5PXgqgFPnp9ayIWOYhGszvzzPe54cJDctxVhbiU5nq6nJGbBLJTOjFYQIaykKOmrP+U
TcZZt0HcVKRd+t+YQM8LFefIivpdE5xTQIB9DsDzCiV6Zahfro5dPJ/G8th0DF492p/LmgGtTlS4
n8xdVHjfKym/8wYYWzSjIidu6jceaqxHmAbvInBYXKaQ0KiMuk+xEmnMD8qHdNgKPJDmDBe9Lb/r
zvBu5w13Vbrk/Mm89ib9SammveqgYrZ+pt2l5uJkDR6oTwdwIn64iIHMLYY3KrJa8sc7kMjBytEr
cCg1l2rc+E+iMqBGziN9Nphn9Ub8AKNNe2rKmX/gqTYMPg02XwYudw8UNxAX++pnMWumS87LDmE8
9GXxGebjy6SqOlvV2VlT3tnR4pmqOk/mazm0PeI+qurTm441FutQlc3GfLsWLtL5QqiC0ExVhbI3
gww3JQdhTUTBcN0aqliULxkIPo/RkR/fWvzeOJwezKa4N8TRdU45YU9J6URbKUBWS1JeGnf+U6bq
TGdVbCpVxalO12mlSk+dhCNazzOgqm+pGe0tEA4ZEFh+A7bUGrMTLnZgzSVtqoi3DkTimIpVAd58
39C6OgVtvGLYky88zyd/q8pZaUyjyDFAlKY0adFXLn3DDujcijmHii7j/JYbs0c4rp1eDSMpgfWD
5iUsobMWKWNttNh9yBWxoERmrdMhG4/VHf4iPGHaZVtVM+upwllXVc+WLm2vUtXR+rO4S+ygtDKR
+aKxNszvdE6fYxwBniq09VS1LUHEeZ8Qp6nCZivp8QKbRg1u4AueIanbiJmAqsrVigsgGCowGi4D
4PwUJrnua9Z53C0o2lWqbyjDNaXEFEKga0xRMJ+8aoQzSA6ctt5M1faOpIUtenxj1eeL/SfO8XM7
DExMVfnr0f1LsCVWVcCYjSDz0A7sqprguuD8iA/+U6FbB5qEDVUpLFW5sDd8Zaps2CN6UBn1a0kL
MQhjvgP0EnMQVdcPp35VWRwSlFy1BpWOqIO4pACaqILj0IKzoCqPU1V+PFPFkZrUIZuqGLmLzEum
qpKZe4fLStUnd7+KlNXAPYyN19AQh1Lgc09U7fKsCph1czrHqpJ5UOXMjqppxi0DaSTB2cJ91t8S
hmpVqbPduPe2xHZX59WnvdzbtD/bqga61vLHwNx6vjlufVsn/t8q0aEkhUCKuTHArs4hsa7wKJvg
lEEQZuZmqOppPXOvdVndjVK8xEN7bnKcwWmOR8GnvbC3BYht6b4WiVyZFisFq3qJvEkkLKH3mlys
XMhOvpmhay9cf8S/P1C3JsIYOg7BAUN6LWbp+ISJhl7tiA5gVGSqtvmK0QjCDCdtpnqn08ctVTE3
H9Fj4xHDs+jsdlV5N20xvHpV6I2HnnmyKvkGnfsUN2xYdBFmmxqhpmTOp4rBXYmrWO/OPubspeM3
FthfYLd6c4cEuS9T4FtBJncunhvUYpRxhw5ySv2+WoMcF7Gjba5qykeGpKtMZ4NXBdOTKQac4bSa
Y7zDlEXP+UjfeS16jEeqAl35FgeLUvRkSs5xpsZtmvvEMOAMQfRlAieJRsCaFtCtzgagWQ+qbn0A
e04ew6OEvQQB6qla9rrigYgOUdYulTghOw8rlapyh5vgqWr3yCaZE6i696w2Fpi/qv/N3pnsxo6k
Wfpdel0MGI3GadEbn90luWvWlTaEhivOM43T0/dHRRQ6Mzo7UbUvIJC4yIirgU4a/+Gc76j5YVzi
4Ktg4yWVt4f9BVCev2eQHN8uEfLGEibvTImzqR13Cw2B32SK0t3ojB5O7OniRcZ9+2csvb0xl6D6
YZlOECbOFsEqPjvS7GFLmYd6Cbhv42fLQNktEvi0JRZ1yWmFnMfKR4aTC1VgamCFjr4foBLH/dEl
mqDasbf3ohHfDnEAHFuQX69qh4EWfEwaWPE9uPEltvppx6YsBwArxvrF0O4DGtpT7Dg8UljmpoHW
rgF0642SP4hs4/RIEgevZtjfZlehFcPRAnKApXrNIAQE1qHvWKVJHJep8wYmIdnNTYKk36tfOw1p
3atkzl64/rYMfMapDUOJ83cbSgI5vZK7osVhjc0a5kLDwhiFWXuYw+D3z7PBVOgp8swvc3BsPI9+
ss3vdSHZGqeg1pTcxQlZkRaahWA0zkNdwGAFHDqEwlm1iVXvdHqY7PLGmyioWgv5V4PXhuEL6Nxw
JMeWZMV1Zz7JxfPTRNceFoZGY3YrjQi9azrijka0hQSCMTy5JlI8Lyf6urIKFuQNqYPdT0i4Pg9D
dTF8psx9GahtntwGhoufdRlh5vooK9r6ujGvprkYthMS+0G4m0AF1UY2lcEwA/RzEEJLR6h4Ah1B
Wp5P2WmN9uegLH8dJqifcIJh8kbYuWobUL1Z04Vo/fE3hiwKDcFVN0JSEI0hJP0yF9dy8HAwR3O+
HgUjX5MDNMiYINXg/rdj/dxo86ACcz9VJmC0aMcbICuvsiwzb7wUW2Okm/rSTM2OTNtkpznsNg7Q
WzhdHeMValWmk+sIx0fRAagCtK52Gl9K6nuMVIAMmPWNwxBppYsOIk0hvmVfXDmdRMRguFf4x2Nc
TBYOHo3Ih0tATr0qL23K2xLTItwnuSH57pIwhJsQ9lyJhnyW0JRXsQr2gYx+GzjzVoa1qNeW6mMq
UhKX+lnuJpU+4EvA0Oumhxlmx/WidacYwlCflmEJ4qS7CTQOrBrq/rCICpj+suy3xitbddHOcfH+
m6bzOJgTMJf4KUrN3z5r2o2T63ItlLHh5++X37zD8B9FO7Hgvx1PdruasbwWHcQXAkZWtcH4ZtAk
OvFI7DOnfxMehnpFljBtS/OV94sqZuL1kCX32uCTGYgJ2rGHRKQxgVHXvX87GNGXlkgWwjZ8cSob
xolu7z0UMJs2JOMaAg06Gz+ZViytd1as6mPltOcxdfYo0A8FSkJL0Fj0aFpWOQLUTCbQRtIDSWWv
agxe68HLjlntZ6eirdH3CIrLuWj3eR58w2oGgd56DArVcOtz52fDs2KHWEgoNDVQHA692Fi1xHWt
SuigK4yWJRFVlVh/tgOZJWlHdm+GJGq5q8qxf82hSLAEnzHEGfK3Hn95M34xJw4+ZlGhjChXdcIo
zgI+YWoUpIXSeHFBD8Af3Rokfq8ME5MyoUUHfzJv+zmpmE6zYdHckTUQyOZdkwS4zt3iCb0F3bXR
wloGe4PAx/T0Hs+6xD2IHct1H+YYSLHB+Ts18dcUuYcUiD5RIte5T/agKTayDEEixbRZGqYxL9Gj
Dl/GnLWcSnepLnjDuA819WQgYiSPnfulHO/r2kqsBm0KkvlgRaTN2mD7uk5quMxWXiGB9f2rLsLb
MGkGsSHiAqNvwKWMM77FqaefwTCbYkNL8uq3spg+EJS9oULGuVTtx7HF1ls+lLG/dg0OIMyxwvNe
VGEv+xv9oMLgEBT57zQBwSOS76mSN0YjXpuw+9b2ubTHx4pUY5YeVK26nE46w9BapsGhju+A1j6l
KYR0ItMINoMNUy+aZwRljMwvEzECq3l0iJosHyK1VrJ7MjvJqqXlieElPur2QxFKQuytXlUe4X9y
/HBdxrIVh9upm6hdyiW9pcnwARTOvsYtLjSJAhgNtg2Y+mg+C0xYOweaN/JIlhwZ8q8G7Uyp9F1t
99cWNu/ZZrnvZPJFJuJCb/FVBwh/o+GG4EEop2RqroMAZUw+lFeidZA0O0Q65T1lFWv5/qTt+7KX
3cEXlEJRAk0k9kqD9JTwLqJpWsswI2rWx/L6WiWEajC3PSdi3ERWKBFJgY6uJp+xPjDiTYd9mFbI
XBkDYcUWmDKZIO0MqmRATAxlPBqnDY0I3PuqIchJlq9hTmZglCMsyqVxW1bFhdQ7eiKvQGPUkwXj
itMM4FJU5a3dELuRuPdTUIE54kZVzKRGXhu8lK4glYMqByoeDMYtVJT7tp404PDcIKSFmO/CmS6y
SHlHYySb7fzkMNbv/fOcytvGwiSLymTekIm1qVVuEF13jhNz2mYda4vyE8e93jpt8ZvjM90GS2EW
RvWW0ys4kRl2XwKxYoBP6xm73wbuM1YcHgcXdeFpqDXew8j6nTfcCrpoj107P88iXdHkzxcvJ2dH
RGRWNEBaGLtc10bTn+ScbDGR9qLJz3WpxSrX51m7u6JEjmeHtSC/8L3T8kxU34j91l1nVtJdYyYp
1u641ER2/orGaaRWYn+hc1w0iW5PczJuKIrudSsuVV6uCSn24bNiYMEjiPEv3blsJKJBvszLErzy
YT31xVerWqblg2UCJ/2N10NvKXIJMCayr+YlU1fWb5VyjKfl+B479UcgULelCPAc7P6ITBQuv9jO
t2P0uwW/Tnz4RFLjuQ6Xs851Hue0PPQVlpOA3CzyU79RXg18yAvm0Xch+RjQinqXWc+UljGLjN1A
DJWeuVJ+uR0Nxv4Mi9rDxFRGNkay5tFlOiZfwkadZL+sYjVULfxT2EZ8ZIXW/ND4403pOYgtzH6H
EOC9Lf1DAoMCKe9lRAOY5mpbuu7KYU7AdLJ5tirSZEzWo2i3X7WCBfUrdSPoXPFXj6fDdK6SmmeD
4hmhgEnEoMlbIK4CBIm8JKuBQlTmvG1d4yssfqFIBCHX2h92DG/Oy0ciwT33XVjol4sxtNapdAiM
QVnQlTG+/8yTmyYxWHe5KVCZouuPKVE+fDscBBos7HEKecNJC7bWMNN/aYppFCoh68eSAj8JjkYn
eP20HAqpJlrA1M5NpZlkTsBBjuSkQOpwrRMz8mYTsMu4IbH3fSJI5Cp2Tj2ZImOQFdejUe+IhFN3
lTs8S3diUBhowlollnKSdcOrBvv+qbZcxGyEOVUxzUYcaLXpBKvFxkX0jc/9uu/FDkT1uHO9ITpV
yUxr2PNJP3WLTTyO+oZw4Whv0HDtpis36oJTQMz8yp9dgl+9O8RdBDnWaG9UXn8l5G8aBsq6JITx
3RRMq2P5rV2ewpYtwKqW2Oypt9h7d7AXRqSNKNmyzRwyq3GyeTeiD992PjPQgd++FfeZB0M7xnC0
hXCe8Yx0j0XMCDolKyXggEYUnx1VKE7YVyPMowtyGl08JLmAnVdebQff4fHok4P7wFYUYEUvYZjl
DazhXvMmq0gNb5S/0ochktU5UxwvXgBjNHWQOw/obqLk1M2C+JHRZgVKmEmbEf2BAZtZSWbtSccu
0Xor66gBhRXwdxt7gKXmhu3OIaW8cYoD93G3zozD0EhFpqt/PXZwfUmnYRPKak0PywFZORioyM6g
+zgje1a3nJ3Vuo8RbTMliyOlLpp+z0VCfYIHshtszougH2HHmZVJyPvKcsppXyThNp84tfKR5vpn
ij+OrkfNteC4IOoZXPk68cptzXZ3gXisODTdUxk2Bw34jMQtj+AcKmW8/Mvv2y6nmHOLH2ZtkMOC
RaGujw1Re15eP1U9XWjC8iCHTMKPj+sG0/gt2Y37zmcSGFtFdPHbFL2pvFAGJcfSs8JNEDHcozEP
eP2qfNdZEYHIYC6MxhdHgCkv3L3epoMsiMIYjVat3IPO0gfdpS6Lv/IQe0Z6KmNcEX5n72pRs8Ct
cWSr0kIHusiRWFvvHWgaRNMFp9JLq20LKcpOlmC7GgalJeZD5oKR88pnaYt0J40enUBUIieoBJ9t
Xe8jIAyXLvgeebZOkVvcdEF/W4LsYoNuBiehvMcs838VJuQ7MVD6wxHa8nIQ0BtQNPzcgD9XGeTe
d8t5sXWI4WJyRvudKUAuUuzzko+xTUr3UDEHV5q5UDhJls01t1SUfCZQcojUCOJd+9IgcX8LmJaH
2RocTHCKO2M4ZNW1wQJ3NY7efFd7i/IaaRcNE5fKoJLDmWdfUwXVzXzvMGDfw3JYah4eT/7EEHZU
Z9mjlJAJpwV7Z2pbjExQI4hvQuqnTWD17Gh/t6NLbq369ALoL45JT1N7nMxBy9qW5CMsiAYAg3ra
N2Zzr3j6oCg2993Sa+YJapugi6+IlywP4STOirfOpp93gIdAUYZiW6QReAymYyt78s2tprlcdbqW
ZwbBvLsXpzhqYUBf/dfcz4TVOMPF80Ji91yTAnGQIK7ModmqQe9kph6HDE8n+CEy5tPgbaqI+0lM
TKT0pRRHr2MTIW5s3XErpvR1slArjCMHj28l09ac+f/n5FlTYPaWWDQ7RLZZXXkBeb75ceMtX4oz
c0EViev/qEpXw5CzwAEwx2GImltbK9TRn7kd/1+a/7/aSzrS8m1bgttUwvqbiXAeBs10pzNXfW5r
PBPkpFf9sGmLvlgbNmdB6+aEmNXmo1+Y+zrKP2oADiuzwMv/79eS/8LPaLGOFJJ9LFYxJf+G0bWw
dit35kdpe56eNgmqB9cld6FJ33ptWifKtTcFUJX0NHmjLVtfG5mNHLC+DEEaMXVoh/P/rOL/S6km
HjLnf/j0/h8nPkpH/bfUX+JHlr/z1zJe/MGnxcodD7742ar/6cN3/1AemUUsf/HUs3bHQP6fNnz1
h+OyiWU7jyYHRC9f6y8fvrL+cMEXw9m3//q3/61NvO39DUQuGYnY0lfc8q7wHPyz/7yLN3JTQPNN
6ZW6DJksXvPIPy/ym5wRtyQI2/BSlsLuJcdLHybgVyyU+2vbvHZKnyzy5WSbsLPj38JUz3pHaRAZ
ISbZHxUaGpRjp9VOEN0QY6PAY2FsBQvylbA8oCpqhdL4XY7umfEfXiGmsZ0XHnRvQwS17gx0fCy/
ZMZT5xCgGX8swAC4qUsGU/iUWswhvPhhVrwQrMWrrpgpkfyFBtR9l/AT6Wz7tfIYID5XGYlJi1pm
CLKbrrVvgi75QKL3iDD8UQUIZvrYfnQQD5kD45zKR2uI+HA121kJwA+hVDyHOxgs69at7sl4usqD
7pJilF0REeqtBCv90u1vFtmbp4zHxTb8ownUJku+di878425ZzrRfZAZ+OjE7hlfxAGFxM63kAL/
CJjSLOVgtCHuTgl1uw0fhDHKuGSmVouiDzxbCAVu9SMydEx+uzwNWV4M7AS964UbbBjDFXxppDmh
eGJxjWCcL5469l0Y8K0dxWrV1NBx1X62+Sitiov385HMXDSzDpBcG8+VXLofJOUD9nzAKqt4Rqq9
fBWozB+mto+anLEVOaks4q3uYe5p9w0f1ynJoGs/6n5lCWszrtjodFvfaRsGZBGCT2M+Ty36BjOZ
fsk0RkibpChBsJhpqADYlhICHUi2sANCH4TL61uAyspT9eLN9SXPp3u7Sx5/VIMwvDLa7nz184uZ
TX7ApvgofPecNZjpeKFvPNsh0LaT7z6zsS3eacEsMWSuXegOCe8i9WVmzfLjS4ZmCEWGfUQYD1uy
3eg4aIkTrA2lhdoADxb9oVNN+2BiPVQ2w9mQ5jophn69/OQJw7jVGEXfhQ0cz2VADXjUaNDzlhoN
JA0lkuDKfqwLHDVBhRNgTLlaMaLfpR9FAvhNTACfsvDg7LEtw9N6jrr2F0r/Z8t/w3UMyGUcJaLl
HOZRWT3MAT7Ryk4YdkcDjU1VM+rl6rc5e53RckGpLvGa18FQf/ax/2gTSS2rcQPhJXf4lX6keVUz
/jaSEnVCCTcWRIWT+rc8cFUt6GWpVJYnrtMpHDSHiVRUQHFtX8OR+skgMlVyB/3c/otxJuDmhpeA
m9akckBSFvjkjpQerRxYwD/v2eWMKdP2ps3nm8jUJ4qIfd5yu7pj8d0AnXVwwCWwh4jHpKwhj+aO
XRcOLwCl6EYNzRWdW9wqXXJshE/uG4qYaCrf8pzLyP3ur9Jz2qDMXD7CYUaUu3yN5T+1mDJsZBt+
l4Z5wD5Otwwy44cYVPk5h8WQfOQgLNws+a6FJheHOmrttqyZqvisRuz3f6IubIG0nhtVSM4sAZNh
0Qdzjn74+Ux+pfPjL/AbFj2Zqd+m1rm0jnHuMxgCcPVOMlqPrxZk6wyGtFvY1ODuHfp6HB2Tc0S5
ipEjuhlSWdGsptshpuEsUSc/sW1/+ZF6s6T/9tFJ1tWLjrQL3YuNZrPouPuY1YEolnvFNR6Xzy51
Kal/PmoTq+DgVE9R/zj3zKedsRN4Gq5cBIeJIrFVtreVY/lAZpl7OgWhvUJ/SneUCCGneDWF5qYa
UU72Fb4UalkMNMzihlTcqBhQ0VKIU6GyLl6Uh7agOgzVR4OMMIpS3P8lOmcBtZ5+cJFPViU/b4xP
E4zGaTC8x0V+/SONL+x+WVTLO0KA+EHAw4W8cTeRojfsIYStcgmjjTNUe5gXAl5Q/BkryUfBmaO8
6tdybexFH99n/mMyAKxkTVAMj5HIv8GyXKcB12Rg8bZqVH9tM8626dJQe6JX5WZkFfP4I2aOXO7D
RC3VKBvz1ohQ26RIQB1bf7ode2wA4j+KfhtKLs9djtcfEZuyskPV8Nu5ixg6tLzvRIrtYA3Qn/OH
dGjFhlUCFGGvuKGvIHrLo0rmChuj8duDRhJW3OWLBlrAuPlR4i4iTImcvejYqC7i59KRPbxnjvfe
mIiZZCwfVMUGjglLHRU86rHcVsWSwhd9SHPstj/3guKlAuWKrXIGr4XBEzmlzqPlljvmJs3KcCnS
WXLAu40vWjKjTxOONdOqCCAO3n5k3SKd5Hosu0tv0jHjWINHYav7RiZHLPBcUZ60DsKcaTG+WsA1
ks8wzwhARVAMU/v8IzrFK3zNFWxWP/LeH0ntBAqY5Xj44fG5MNtFXOWufz6Bn3/jJr3PENs88HNq
Kzklfc1Glk9sUeHjW0NYi+sWUuaiWV0exgU99nO7FpPzmMr3gt0/mO7qlzE4OCb6TeOYr6qIjqSm
bZsm+pyggv/5cboy+fj5zmOVPkZhcQhi0o9FcERBd1YdpI4R43NHZmSRhp/ugxswLalhAfbNNojt
VYz+IQKU71BIMM/io4fY10qwd/J6qIMDZrjbStzYpCPNVr1RJrecLa6bSm2arkAhjfV8DBjWTA9G
XP7O23PrmAfXbLbLnf/TU3r2KVT+S88CXJvJJV268SBFrsiCC2g21zrBlGBGLohFbDctS4fwq5V3
rN62vcgPzG743nh6Iu+oXHnDsvzQ5M1W0Nj1dg472zkGhYNGQex8MDjAm08jCL6RnKYIQCBcXAtL
AnMViSOGanFVm8khNq3NNAvUNRCgDb0feUUuDoi6RZKDmIsByTZiEZ+WJ2CyG5sR+2BW9/Bh1sNg
nRbKhdMVm5KO26B0HMGRWGSiVFOHAl/+/PtJvPEPcKDdEv2W8dQIk/kD+dhNe4/F5khU0iJzByH6
bjM2kJF1swDdOqImcuZhtmHik7pnKQlgHMI0KV4h+wdSr7cBWn+Gyy7+EcPa1DVYSAj7yBfXDAPZ
EL0NAVcfSgDz6q179m5mz9mVrrHVI/8pocpTnG97m3yGktiNgO8FiQZCqMqmQ5jDpgzyu7LhiUah
SOTqfU14SGOmhyWybSzltZ2AykeN7RrTAzOw+4XJWo9LpA9XFYMFXxaqsTzVvbgKWmO7XD5g5bUM
9r01PYTJgzXEr7Xe+U12JEX+UM/EJUdQG8rskIFOHUS99exgO2t1ZVf1tiVWtPdwU4xwx3u1sYLg
AEmQ688NMVs3xOJAeuFGJLy9Sr58ecW2ad2zviBeFFHprjcgqDAqLMjX6wyx63xrI7JwV0rCTwNe
iso+T3rBKjg3WQm9m2W97d7Dx7tqZ/+YCOOgO4MFXLO3iXbuWTn08T6qMRsnIZ5yLBE5O998kw/q
HDnGYR7UyQ7TuxBWB6OM6xi/Ilerd+kzQnnjZC5Lt+SONIGPFgZPiJIkTwET41YoWZpZbmby1hcP
zhDOCIjK+8TkNOTzHLBCP09e9d4UOcB7BmxUnum0Y3ACFd+b34W07/MgfYEdMG0R+N+UsDhZJ6fA
O7y1LDX5wv1DOrOiByH6g6l/7uwBdAKP+cYre5Is1HBJh/mbeT90lhXCWmuZxUb7bLJOZpaj1O8w
RwgQkZCPa3Lg8eMP2L94zAwqa43TGQN158MnCoMWUfG1G08c2JogKVevkySEKVVzQDY5d19v/5oU
j8Sn5yOtjL1oT21xB8UaT2LBF5v6gpqIwgrh8kWZ5vMQIu5hpkcjlk4lispkP2U+bEtXHIPAfSR8
1tlEZnrsbCKRRucSR/Cv48Vl47jtBto+0hTyIil+bavY2k2BBWdssdUGhN4nelEhSYBX88Yc8nOm
8xde6QyKy2o/4KpKGXGufPu7Egz50CCjUvITkMx1e+iqEX++7h+ZwhKxaY0xzFXzwdVDjY9ykdL0
8pJmNv3nEN4mJtVCV72kDjKoMkcQUBN2z7bb6m85CY8F4YFO32DTHIrkkhnOr7CPr0mr0Ceye5w1
tusz7k0fyH2NyqNjM1dt516/gjoa8R2iaQhC2OyYs0tWNqDqs3u8XvRSL/QUNpPK8GWamZMOycRO
W+Bvm/cNcewPFR431n0FvWxEzw1ZhH0OpatRHycFZ4zxFm5yVjndSxIXxlVEuZ6XLJ8VjE/HiyCJ
xQFvu/Iks/JWOdYpxZe3kgqjsmPLF5yqV9BuqqNTeDfgDOihaqzHWHI+HfbV7C7Pim3NCmqBpkP3
xnWRtx5flQvq/upmEpqM2v0aDSrltjSenRmiU+m8wuQ4OxMZzk4coxSn2CMG9FySxidURHvm5YCQ
Kvs4mhbYarknYVrjSy+PXU1HQCZSr3g4I4DJPioGuJLYmMpacZ+Ab7A1Sy/bpXqfc4/IGETwEbuw
PiKKlLRP5tcDxiH9ZVe5AJHVcWdW1VUgeC5AwHwUeB7BQo30M7GLgNek9bbntWA70gqTeOneE8ep
y1/Xps8mKATBDAwKboRmy2D2UMlysEoFlCkvBtJb8LIrEsATKijUSnohCtEYILEVYRDqxqdSt09j
aO5F5z+XCwjEde40y8Z1hyMODF75mtTyZJKVvEpdv9qq4E1NyF1ynOws6eWHyuoIt/qwMQ1yTBkB
pCj0SG6ig64OqQmZla3H2cv8iCdw/KXs7hfMuJ+ip994DzKZbCwFuNunOiDfYTKaraeqclMjOZIi
cY5AGRC8ov+qDLAlIirZ8QEn6kTzZdhqF5VluXERWtSGR+Cnha27lPnnElTjiseeqLbrJAOtbAwb
YaBJC4lx9737wAJRQbDWV5lP70BcPhFcU3vxtmrUyMcyTpw6lTr20ClSU8ZXs5edbbKyaD7cavk+
t3F2LKPiEKsiRKKDAuY3AVKo+RX3tKpu8sHAfM64xn7QrCKGqLSuQZdecxurdRo51nXrChdVvrct
nBpkRONvR4WgGsGriQhD4ZVezOlNkjOw9dLHMczu4eE6+9K+qOBCiQrEDRtBoRuSUBurB+QTYaKN
c3g/g3rtA8LyyLUGz5R4BxEkbyG6EmXlMOJ4ebKTOyQFFjhoqCGig6hbi67/VUrk6EGktxaJoYwQ
dlV4lzQMXvDNbXXU305+fpdaWbspnf5Sp3RBcZOS9GiU2J+T7oqS3QfwUH92LrD2oekuAY49yS+7
8qXCgCE/emugTSO+nuEvMIisMtalZ7zmKY9nCDUEOYN+zkjqED6C8FokQDAJppI1yQBm8BUDbKXd
K+Ga2OrNL4kpppyCaBQkxabr0IRkzLNoHQNUsmG87UtKN3b4dD3uhlAJujk+3tHEkiMhC0DvsD9n
u7s17fCbLBy+kZe9IrhHUgJgX/RP1tQd2OLc5C5BNXnxq+7GbVlGF0c+1IPP9CwDSGymj0Yv76uO
t07R8PxVBpEYc04wUFF/0VHi7wYAbkTzpyyGCX0NcS4AYg4VERHoO3Zs9TOEB2Ds8tkBglWy0E6H
jXKqekOZhiog4qvaBaD2xpGvgB2qbTexiKSmuRpU+9K6wxOL/+dgiJkd8mFsjKjYudaib1KVcRw0
q9leAltiA7fy9PDkgZ4BKSX3QRJhTCHqbtcWiATT0tpUPd3VnIIw0f0dM5Vbz0Mr0AOEwh1vbC3K
pi/PKoEXIWpdy9G51aOHtzC8UdUKIFeSQj0u0vo6jQaCFtIGaWl0KGay3IAUEGUAQQskH8KRqNnB
Vyg3RhP5e4Q+iVXscMO0u5IwJQj16bdhEo2jExf/6Cjma3v0TvOzGeKyoQWjouLJFwtHpepu8RA/
MmN7zMF9lAoNYjhEF/4AiA6SeVs6874wo7eo7DduOoY3vc2Wv6VgCjP3EzFuvNMJ+ptpegCJ/1S7
euLAzDbtxHsSnBEsf5VdmXZ1nVvsndPUgmRslXd+907q2nWjQmLC8ubIwc3Us+lmzgMq+NLkN6ki
z13NA8Q2UqzWrRdezFbyKyCbDDwsxmFj4ihOFnjpcOOxTG2C37huLphCsfkj/TIZ3p58Iq+GIr6E
lboHWYYwrwqeqes06CzG13ZyPzThVZxZG4MvpUwKNEd5SDGRyWSt3na9d3GL92DkrEiUOrmNd6KE
bzY+xplDlhzD+qYZ7poM70GgbCRXLgAjj+cIFTs0IR/CS3GLNuD3FAMBdR39y04pnKgfNk7jfAa5
+PSqPELoKYaNK5w39l9oCKp5xjvhPPTesPX7+EuL/DXVjBxitq1rzHCP9Jv3NQ3Urou7K2dYZ0jP
jzxnxNRBP1hwHPmeO5Z1W8C8s+iJ5yDUdl01FnzIkRyq5X8i2Z8jVE55eJ+F07TxAJnkHR/VkKv7
IaYlywvLv51kx23eAShTTPYwFaMSja1PpwNuGA/dg3D4yYJe3VieTM7kgd2yZS03+HTcHRoma9Ma
qHH0bBygpJwaAkyAaZK9ZZEMuKABrcDAXy/qR8uS4dnwQaWjP0D1gjOCAVfgbGKlhn1gmggrvfdS
80oEV47zYmq3OC7IHIBhWA08bq4ARYIUPor6A6nNZHEMZHMlz3FR9RvbbtEZWx+l+VnBe6xAy5eY
eSSqTJO5KQnL0O1KFCZpP/Q7vIEa/aN4NmkabNAcKzGgZO0Dqa5VGD/7Tl9uwk7ufB81WmOiXWz6
8m7s+hsECclTFd2kVYy/v/GimzyI/E0YFWdI/AgLx0tXFPHOaKEEq84Gkzq6xsHo2RPMmNUeWHmu
Q/7yyl+mQWW+bAPTa7MFVp6RRXAOG8RBo6jurTDf92LAUIA/7IrZzK1pLnFTyOdWRu++EtVRkwh3
XfPxIQWBFeyYlXdT4zdfoUI8GxVgi1CRXGQRyxkl3u+F/7UM0fj5PtCsMOMdmy87fl8G+nbXEbEV
fwSVfWL/v/6hAXgwvpAsy9Viuk6W9i9nvjp1DIQSEwVv1jNEc6NzRsTW+meCUtozwMcMOw6GZCxj
r3FN/PM/bOL+hb3z795GQQqVQG8nXaydbJT+xvntAm8S5Iov2jILcDlvvDgytmVhkjGBlCGSf+aL
/o9f+XGqgI6/f+VxQd4VWb2fHfvNn/3p8et//y9GIOLf+5XL/OO9+fpnXvlff+uvNSnOZElEoY8V
iyQXYbGJ/HNR6v1BDDv/WBIZk+V5Dp/yf25KnT8cy+av2a7luwoX6//dlC5LVA8+oWlJSy5f+r+1
KeW3+Ue7qjD5Po6yfW4kz7ZY5/7znrS04T905AmzgGNAntpAMIHSpeGAyyKkuu8drQ8IctCwhv3q
vJmH8HdbI7v99ze0/NMY+4/GWda0oNMlwcXCX7yzS6jwP7inw5ms+YrxxGqeFPDYaTZPBaXEMAn0
cJ4ot0oy2ghBsbYl9lcqY11kcE3FXd3VR6FRh8Oow0/TgYluDPyXPHrQFFYhIypOGP+rb4wP3oDs
6FzEIW7hZhf62EPnI8hI8yuEGM2mgh6Hnaa47qK8O/VRc9tK9aU8/Wug4NwYNIyLp6vamIpl2mDS
FVJd9Y75OSbzfTWMENP23ZxymC/0KEGHs+4yS53n6TuusmM62U/grhqCEe2t8vPPoWQwAo1XIHec
RX6CTfIWhBqvSzDQigePreACNNawt0qiC4JMn2VRPSPUeUx5ZzPvPaQ+/4VZVNeizq90jLA9WRoz
CyGltmtwmROgFKi8D7VE9c+4kHdUc2k8xutFcW7CpQUvRsI43atWJR9FFfCKNTduvfdTLGkZ6CMz
Fgf2uZmDrxBxhyDcuvGwjHv8nvl3BNIwRvUZmzjAln5LmZhgxyx+HA1eb4YdEPSZPQYVPjnP0Q8h
8dQH0Ve0dpBkJtrUuKTgj4sFg8ZGNOi6k+q+5Uyb5kVQJIkC9rYVwFLIb9SZVly95U3/kITBVTLn
7xWcDni1gFdrZqekWDyHdU+p1VgOxb1Akkr1JfKbfuauUV36UtnGSzvedxYODkFaUURAwEoYMwdq
LdsdyFD7HFf5XlRXvW4fXZcIqJHMOBmsaweuhi2D61YO8IsFkAfJusBkGJfFeQT27MlikbnNxhoT
HvkkVWbGq6qQ150XrTosVKvRBpJSXoq2e8fwaFNaW0cv619FjP2jGjVuzB4QcmOCwiS2poWNEitb
Xc34jCTo3CMAIqx7GkDSoMbbuCO+p+D3u5KKOg99RYW3Mxp2DjrtAy6vG4wex9KvifYSzpNjeO+W
zZJEjt0hx/DTi/m+IcGNBYM9IXRDV1s07qkZjA6PELsLwlJK8v6iDRwftUvH4cQunkKN/pD5hX9v
B+RqRTlGQd7gmHZPYDC/5ql/msLgK1MTk9X5VqaFtWMvma3nOPviDUYZNOaXjQUymZJkZskcNv+H
vfNojpy5sugvggIuYbblDatYLBZZJDcINg0S3ibcr5+DlhQxMxETMbOfhaSW1P2xmoTJd9+95wLg
7y4JcMANB0UMYrQcRircO4JiodyfHvnIySINzZbtJCHeRhP+WpvG/d+4E7gaxI3y1c/8s8ZdPLjj
eExYzHE7sCEBFLLnPybdmrbBYAQIMZ9JnhO3xHQ85FgauUuztqJwsY/IK7RsT4pPd2DjPlBKlGaE
R4rIKHZtEhxtA2sfJSKRusQkaBYT3L0Fx7gTqpG59GvzaAEZZSN2FxGdnENkrmUSgnqZ1DNVxnhu
dbYXWPFPLGS/ajwT80OAJ8SbxmFmWVpBuiQbhoLBR9HDltwTK36vYXPchq299xnDViopOeTO/Ygx
iTwxTlvD9dkNR618kG64i+XYXeL4ZfIRvevwkW4zP5wOXUQfVrAkN9Y8I73RCDfpPvhQyCy2iHcG
RFXflR3AGiIVxeRuwtB988tJYLUWtDn0uAYdkFAm5XgW6Rh/JLxix/GpNAi5hU25Targic4ehlmy
HCmH2o6v0utWvA9E9UmdEjRDQ9wxIr4MBT5yCZbMizIO1ZPEWdgNi6RCxAink0pFf3ZXwPhqwgpL
s2zZByfsi7S5iCvsjWdGLt5bbfmdzYXBqKDBpmbbBJ71GxsshWci/wnkdFUD3dcdHJgN65qu/PCy
sDtGf+ooSo/4fPK86g60sTrbLmODx9Z6IyGlM+Fkj7UNqyuOhqMmkrlnFim6k1A7smnfpP6THPp7
6Jd3Z2BZ4I+ehowXfw/MrO1Mso4PDKkMe3CLqwZ9Axd6v2B5YS75G5ERwZUcOobDPCuIoIVPjU1d
KdoTDRlYMBpn+NRc0ocNZW4GIvCigQdbdS3K4vBbuXQYUdjIPjN4qSqDBjz9MfAz+HFEJolNrnvH
eUB3DtGqswEeIJFurw3vvuNeOkN7reNXMQ43ZOSto1c7KLtLTcGZE81LbiD9EUVwR/NzRNWnH2HJ
k/w1YCllxiZ4KOQH3SLxzKPh0dRYC1fQdfBW3AIXpEFka58gJJ4B7hugx9FaMCL+DnKgaiu40ICN
Aq4X2onoy6msG3ocKP7JCGUXgAaSmbpGxVMC/g+IGmqJi5H0Nc0n9g522RGYj+55mhwB6K/JnL3p
Tu9tX6WZmHBsSXlOI+JrFgB3Zrs4T4zUgjmTfXa0tzDhAquy7tbPCUof84LMp2rflORxInCnmGkI
a5UjvbNc2HnpPkmf5GrwZGED6lAUJ5htYBu7107wA+4FxsrBG5ehm76pcuoOLGWWlCDzhKkGxPDR
eezhpmd9pBEZCx7suuH0kQaEupnesIiaOg7a1HefZ3pDyOhnZQ+WwXGs+ghIv8ZuWQK1rjeOl7jr
SBhqbfbfQ3ggFygvkDp1keL8yYrvAnQ9M554zgmY0WJX7uzJXrvAsrBH6eBOe/ZwEbQp/UWm3Us5
S6iAEyVrL55W8L7qTYkOEZk+rVjDVyZyZxm2zUs4FFRp1RHPblwmhmEX6zQbn2hFoBV65jzkY/RW
CT4x4WCKs9PqUY2E1GQGBJZfIULGM3XGDDdGxMXq41NYDqrmW02IqGT1sezHcm7GZuHRxH90Oz+3
qtixSfk1MtMHdI+ECrOLsplOklQqmozJ82i3Nl6yKoVLlmgHK4yHnbRaBC1XvOhOJ/E7nJTGl4AD
QLFh2U+3oI4qIOIacfJxp7HvDdTonmvdPDa6lW4hhZFk4QiQ0z67nkzj46+0gXEOzH6JY9sJ4AE0
yXA1AuNRFdaP5LgMO/JVGbORLv+wpn4rsqI/bY3Rdm6eHs3OF+9oSvpp1XjDaY2N0F37+J69pH1o
M+d7LnhMlP7J7nQOTCH+Rd6IyzmiuzotzjN6Mjbfyyi9jKJ6J4RgrDJ+dsS4dzn+tbXdOA+CVJSR
yowPA+nDcQuaaKjgQ4jcmHRzL6KEzpzReail++1HdMFQRrKzsVQtOiKjkAOXoeZgOtBp9MjIC3t9
BtZbaa+4M/aVGY0EYBg4E0QZ2rOuY89RW5Wm2ihHaQdbtq8ZL0VLx+Fm4+Awx7mQtSleY4f3n852
k2PgHhfTrq8ixM00rKn7iHg/D6BLB31p8aE7/k6m3pOeC7Ba619lwQqiLYAN4dwgZlM+8g5NcC3F
Oh1I3BE6ixC2LqDmUYgQFZwk2dg+h0v24kSHZigyPx5r3NXkfXcwLuj1IOyfUjEgs3SvYpIIDlb4
3I9Z+8Yx4Qt/oGtjT+yXnm4t4buDBcvRW7XhDImluwl3jeDUoWq0NyPF9mY8Jn6Wr+yhOTE7fUGV
31ZlUfHWtC8KNhopB9qXgTR+OFVxcNFpN7Kyoo3Zql3d9k9Wm/zW5XLszU3F5xomXa66pGJZV0Tc
8ijHo+NTBGxgsuk3A2kcoc6+VsIKxWjnpxjyCARVY3jhSPGkSeRT4BVogHq0IyJ28jq2FJzxdjHp
o0UK0mLA7jnQzKPRvVPfepmcw4LtlQrbexUPe2nXy6B3YLmk50DSfOS0B41Eh6X3+4Q3oYzEbm5u
ikXyJVN7l+zJY5BOH0OCltU2M7o7xQiHwsgfRnN849WS8UtRp7+F2V1jp7xPVfYBK+GL0xhHUy4G
zOaTf7HJec1VTn6tXoMHv/Ruts4DNKUvlrdJcEurbWHHT7TOcwGJ9Dc3QFjx1hKuRw1pcJspnZHu
YCOwjoTNLnnKFTBB/eB1G3+5Y3WKErrLYRlbJbrlMGz6fOvQxKtAjS28Oj3T6OfNqtTaUt17Ymrb
Oq1fhSd2yss+BowSdqiuUaDdmuQwjPHG9IcrW0B2hp8sKg7BzOelwLbOB8ijqOArkeoczMdrntsf
2bTQqEXyu1dvwN856Wi1GCM7awaBure6yC6aJe+N/wBQaDV/tTaPfvs4/mos7VZLdZjs+FxWeAuz
8iKr7p4zJ4nk0do5XfbsYD3T5rpdafHK9BQsDqzztsWpUu9YZAczyMgidNddgYseXLYmZB1XgXB2
s3s498vtWKj7X/qdiM4ur5CZ1hvKejsvOOPK3WpFDJ4VX+L8IRzjYGvNRSfkurDc6iKG7prT71cU
5SX153GtOnNyeTB9Bfuou6su+iJp+NLL6iHGT8k5l5wfn7nr7yNLiwVFNmffx9x2okuXWzdb5R2H
hMCaWY5jelYN3wkUQxFQFp7oZyExNLidfzMkxznF8EZA9tDwefUw/ZXDsc/TS+ymMHj8OXkYzInD
6NdN++v8pQZAzQsQOpHmXfoGillwcp3g+e8f+Pt5gooGQ0rYrm2tceD+NMv0PP+Th6i/Kzp728jj
MBrQuTIVs/MU6+90kXy4OEBHdvg8NEquZDLceRoTC9LZendAsvnUf9ucOmonuWhiqWaf60rY/s3X
84ttUHIQHELurMIhc8NT+WaYwb3Nor8XaxdSiaaiX/yhJx20UjanjHV3+IQIgiHQxgnD8NNbGd/p
YT/lE/xGGovMUnyYEUu2kHkawiy4plKdFIlWBFHyQ93ofOIN3DPE+Ix2ibayvR7mA/t0fMbhttS8
Q9IAxeCley0QOFbK+q5FII4apT9x3b2VUTCL/PRh62sG0afWbN+lQbjebBK2efMspwP7odaDSbMR
29odrqlNMwqPjyttHhzP6WkcA14cHvYSXBoXhj9rli/o1JHNUo8DGiwSyPBhKdZ9n97IUKYFCS52
Th8VlK4wHT/HoT83E76tXgDgG0d2KGLdCN4MfUm0kvYLlCSvWTeeB6duOZIO9rFuRv0BuFS3smyW
G2WyzBVf4SqSzFtDKl8RppotUM6bg82epe30OTW6jSYuVo037gKOCWt6htjqm+KrivKd6OW4D0xA
Z7hm1MIdGRIlC1Vuj3AztoxAhd9uzaQ+FSrgdfY6k39471FKAvkqpb26ikqcV/gdlxkaPTI4myKq
zssZrz0UEiOxq30k3qSvPYOzRS+JNWF6v8RNx/s3d37Cshrnn/LeieptIzYZ+I0VoVG2OdiMlrlA
J4ZF4O1gCG70qUuvc6lCrXk/5F3LQ2pC5O8YGKBFe4BpfhNj+rRt7CvsiPZmKNvVrBhVENWbkMRx
31kHKgf+ADSgDdZcUwXGoYsRYF3wTVuOLq+r0YoAjzbyg1p07niz3jeejJaj1NTaczt76SStuvh+
eoqTaZczmJUNvtQ+6vp1Dkdvbbn1Tp8kKQBoghh2U6qAwFRTwLLyCMtSb9Mlp8aGuEEL/R+958DC
8GTLCq7YZF8aUA1dW1WrIpvfqa78dsNuO/8rj+uDm3M0cUzbO4LbWkZJ8gVmwcMuzSK0cQAg0LHw
gO3qMalQDFNe+Cn4WRpzoVB53Il9cg3cucDH4V21bonCrBKtoQDYuPguP2SnaDjfTYwfsZUQMath
h/WakR65vGGfpOFR0t4yFyoe6jYulu5UDmvPooRIjfMI55asdJiU9M7rAMEDip8GXI0xj+6qsn64
0KCYqU2Mw60pSUGjD9aV29Cg6DwBWmaiSpV+qoweKgEv9N7RLqSko8eqdw6RT4o+7QtMcsGu6YZ7
KO2Ebbrs1plfH6Rh8Ity+PQbClfxHdfbyP+xGsXbfYDcxVzWpgR/owJnELNmvok949L4/D4OIGCp
WBSXojtYbnOSidsvhQqevKG4R2mtk+tqsUG32Gm4TbyAVHHuTQwu1coz2GB7PGpKT5HrJHO0dEHy
YeQpF6MDHiKQPGcN5RGth9nUzXwe1DtnlTled0DyAV7xCoh7Rx0x7fI5q6fWwXLVEXUJ8JOyGw79
jqM7hprI7q1lz1BKCLP+sKQPg9pPHtHgyc5UeXWwDRIYPDhNr9qbXfYnrJp7TuPyRleli7kGzmNn
UcQ7wvgY24jUglpytQVrjg9UGfOLnpT5JxNMy8Dv12suKgaZttjbrN2XQ2+czZEHdjdWZ5n5L8IM
1R5D56p3gz9uQy0li11y0lzwve4hwYS8fMj/UPKbcq+Rierp8LPzI3WW3ILFd2fN3tSGuctUW7PP
zS1+gRUlh/hzpmFlokYvEh4yTV6c6G47Vhkud12zc3LE0Aw0jMm29Ag2JeGKvVa5CXXKA9uGyhqr
Ln+KNn8qWswLbmAfYzd/19B4tmU0vRea5/A9I6Ads+AO5h+b2YDEC2GtRfVVEyZdGTa1H3lDjNrW
x6eslPTi0NHpuRaFExk6jWvvFOS/U9sNchPP/vUoM3glgT0Pj4kyvB2jBzEW16NuypBgu2bYXvWZ
mAYIu7bLFkOOXyOD3hZN0MVaeuaO4dRtYr1/DkzP5yg70nsixnWtPZEi+Bhd6wmxZTqGmUw2QcOr
yJn4HkVWZqwm28TG4/DQ9qjtqeyvxBT9U6k5LxxhrKM2dc96/RbZ4RkLsIvoaAFIq7u7lWvBxkvr
iA5r5jN4OrACDR5KOvQMPbbFGrLHplLjeYChc8bWgSw3Vgfsz0AcC12uWSyxA43vmLltuAMGxsrB
ZN3RWxKxa1Y9dYmUO57TQfaYWv1jTX0R+qqNoFpGNKqb/ChVahzDnqkx08Gtjbicwoyib+BixPM7
JtKsgaPRDB91Xjz7fHKUxAyaD0VJtRDw+94QuMd1uCuWDQbbtWrbm25ExlmOw87MxmgnLPkSQRFd
CGo/NghIOCJ6Y0MoeU1mflOZ2nEsK2LPtnMt2mZcV/2fiWXQWpJ/Yhuf8zYhU68USm/MHQ0WZrTs
+mrFwwKIQrMQZcAtVrO3Dbz+JapLnDQaGYDBSPMNkQtEj2wmfFktDg3/JHEQr8YufMYlZx3T9pM3
k/tg1ERbg3ozBcO+GZp86ed+tc7N4DxJolWlCA+OIssS0gugUxRxiDDrpXOqt4+rd1reX+2a106K
LtFksdp4Tf2IYEhhVjDSXquV2yZSb0EnjV2hEYNiA08x6Uzdg8pSdL3NQxxi+SRU9Kxc5+Dh/htY
fHFAcI9R9a4YPg/K7r5EGv+o1OKO8bEt1gOMnpSVe9SQ0y0EGwabsqpU/4EJfi1A0eBtN4dt4LmP
eRv/YSZQm6wiFLZNbW+m/FXDqi04srJ+WVa9hgPFjruDUMlLEbO5KFJYE0bi4LetOTlFk+IWaMOT
Hs3VFRgx3GoE0wFBpU1NsWtz/xJLmrAAOKE3dMDeQiHW8QD8yHXlsMT1vUWxdLdSWNhRHH5Dz7ul
Bp68qBjIyoFJAvQjvVFp/jGHTBSHZOyJRBad7qtqigQLPE4W8uenUts0RfahPK4uEGCbkKP+PLo5
WnMq4gZpmo4iXFI0hjLTxfavSk3soWCWUxcJ3XT4onAW1gNt5po2/fgGwYq81r8pCd05JVqPa9OL
CwFwxe7KXVQOHvVUNAcimz2JjdHfBt1s8Jdtvhj0madTcqrHHQjXMJ53j6Xa1t1U7M3WfMsgBSJf
EzUzrK+oi7SdFT1zAIKlEg+vse59lywK8F8Y7trGBY4nLOPgcfUctFCXkBl4U2M5thPe0dEfz2N9
i6uz1XANqpC7QqZcTiIy5+hCzqmv/zNMzbkdac1L+lhiWUcmyW2WoZjrll1AHoDjC5vOjoSd0T4F
FWAiZXorAbSN09W5pDnqqGMGMpm/3ZLZwzGNE3/33waEIbidhP5Nmi4mQKK4TzZ5gNFNH8WH4DBa
GjL6GLKHqjGGpSbfWZlcJ/Y+OCjUPZLJh0clYeeq682Wwc880EbtV0LhDRaXlVvwcZk3tTb5ItXG
WqHA2+gs05hTwzBGv7YRXMeWQrJpXPkpmAmzeCCmtzP05jDPzQAR9qVeoFVHUPTKC2mRM8WlUErS
ryD2v0WE+OCmpx6T9UjSqDbtWzC27HO1ctcFbn8QmQBFVEzvTg00Q2QYqQ2YSrnG88uLASP369KL
LR6sJhvVWvsZLfO1k5q5CeycXAG+GWxOgoLbYeIEXuGbnk64D4OFpriHuO0/ZFDvwpRrF49aU+xj
M27IYWhMfyxBdfxHwWgtda/lbGeMn0ov9YPy8s/O1mmYqlS0LYPkZzBKOiEkRqxp/BqMkXQrCd9U
e3YPaRzBmSMsVmDsRFW9aDJjDV1eWjBAFumNyENa0eC99Nc21W6mkV0q7EyyQmkIUY2hrUFOXntN
cAM8+lspGn/69IF+p2seNNdQW45x8uCNrJzojf2IPWsHKhVRF/XRCN7/eatFWn2PivCL6ol7wMA2
IM+OXvxBhvKjmWngAX54FqC6ErcC+9DCN9wbUZzIes9LOMyCf6DwihfoOdfRk3s/BcLs8c+MOZC4
zPCzaIQ6dJWqOQT6HZ/4Stb41Bwqsezu2igeRfNN6xkx57d8Q6fbYv51wRuaSFz0xTN3KUpaw+ps
RW4RJYNNpzSfzb67O/hiyVysibxtXY3RwZ2vovk3DaDshONcjUndexpiE4NvQ8d1BrtqAzMX6fBX
9u0dKtyVbhZ4k6q7a3q3GL12RTvroeFJF2U0WnlEgfmJGF1xCenKnv8eEUfe0aSiAJmtTbDXRqn8
0rv4HCCeBLm4WWZ7Tyk24Gh4wc27ErTEkFbnyp/cLWSH54ogUkZykhLgX6c5wCBcVgVfUYfbZlnh
PgNJThRY7GyEMpZav7pFqtaufzFQnNtAe9ajxwapSRfdPQy8m5qyv3dRobUPDaBiQpa3UrJcS9TP
QG3dgUHtWAFHyVPhH0yDMwVu0BLTNEOK1Ze/Nl7EDszl5KbjRpXs8TIT9ganMmq6Uog71XvtF8Qb
hbuphEk2ZtBuk/CvXMZsz8Lxdwrbbyg1ax7/xE+8JzHMQZaS9b07akel/9Lp8iq6kHwItLmph8Yn
LBsQao4vM7d1BvPinmEcTbCZLxV3wwE77scUa8RHxuq3bcqnImZZKjJuDjlifsx5iDNGojci3+1o
MpSo7jqnHAql4nC2k5aPfWU/UMq35AGJn0j6xVLwsVzPXekd3w8x+/1KIKSoPO1NsjTJhHXVEgoT
5297nBAf1bp3I8zi13zUXicyZ1xTNBrpKDSlARNMV7+lM71RW8wawyrFnBd56MvskhdqT2/RrPi6
nPen05Qkr46FoKJGdfZwDHHYJObH5nRdZThZ7cnbUdzEjy3HlTpM5tJArwPXVuCOAOCIMLAsI++9
zLiaumaRV/57HN0xRIlVBc9zMZdaena/RHdf64XYl5W2HRJ59pJpE7Y4YbNJqw/VMEDIy9EAsuGz
bpuHOo1fYU1zvoUQsQspjMY+zkMsedUVAKO0GV/YGgNKCJlQ1W825JuB8EiKGzq2uk2UUZo4NC9i
MI7OgDEyM/N3Re5l9q+mSPDtEAzrPmI1FZWwtSAIMJ8EJfmH8bMBMqqnjMQVGptyf/POp8pnila+
3+5Gs4fiHCzxfj/YM37Lm7ptooPr8ok9+K5agTKCoBu7L1GOtZ58PLcm3nq8T+JaC7jcKRMvQp9m
vpsaAo7idUDTFSXdp8rVlhYFMSWYzTwme8FcxFKvfHC62XxeiEPGf0l/NV3pS0bZWxvJfBnj/q4K
8gf0KoIJIjcCGy0165M5WgRml0GM2Ju4361S/FC5i71cYtrW6ausw+RWifyTKACtSW+aBBb3t2U7
GjHiL7Q6JuZsoN6piqSB549Y+eUfBMOTWfAmpGwLRLcBYo8zk0X4Kme1sajLWTdr+Lei0rhE3cvk
4irFHIFHo7cOBYHYJjAuCcJMoBv3vCdzkrUUR+hNQn7ST8+uSWWLE9/sLn2trfhOHZfcuGlyLqMX
OwixYuq3mBIhvyeoVfLqdEKiSBwyaDua4Msa+AFi32au7RL/0Ruj8VBW+tfAqrFKiKUH2Qaj1trr
8007FEeQkgbFFNIFbckawaHFeFvBHQI0xraK2ZvzXFv8cbRHOIokXoisILyJEVfSp9O/thmJnPBZ
GgDUWj/cdy56pc87fq07TwH9AGWgnhs//DCyNMLgQ9zEkMMLhfAKQ4lvz0ynzTQV1ynybADtzGIG
WD56CJBJSMKN7PI6ErdLD6D1smtYigYODatXIX3F84IH5pgRsQi9HZAbWJNpDvWUMIvgrU8AjslA
U8/THO0pEo3ibIdj62iM2SHMp400yXpxgMKAD7nPFeyJieCAqe+Jk+MAq8ahoc9KqH3gtHTwFMNG
lHG2SIlNDShANBKCFRi7uoMQKi+VR7EdJp6NXzVIMt498mnQrqLQ3Sit2ZkO0+LE2gLA31XVeJHx
Ny3jfWaLJd5j+1zxRHLD/KsfuFw6pb23rf7hVDl7wp0YPwaFKJGZ6WfEGC5SqrijwDr0c+0ICnW6
Ysh8cCwbKxSdBI72XtG0IOJ5vZrqj1qm/caFtaPk+ceppnTfWOOL68s1L0pH7579JIk2pP8S2J7R
T6cSZz8WHilZLFcNQfHq5PXqLZkbFpIaRZARZti5DClN8sSa98Q6/5LQlL1I7ey9tUmFSKWe5+NR
hsRrGcfWz59MS8Gj5eXTcdqKuuoYBqTdw5wQHQ9c2U20eVv9WjGmLZo+ezTqpj7K2LiWLHUUgUc2
tGBqNV67k2U+NJJS0jHSEcRI8ZV6+zMlr41JkRV2kqdC7/ZepkXHKcJtmLkuAij32ODlsOQTNt1z
uqfn/8Q+Y38MFg2dpqSlI+K50NvIUaj9C+bchdbz9EIImQuxjpPGqxJS5z6suQgBAi/aloswz8IP
hI4TVD99GY3jnsQc6Qw/or0lnsXlke5UXkPLrPC+iyQRi8obaBqObgCBSd2PU7iyBqtDvcH6JrEY
VBwevNSLyNukGnd0JzZ57dVLN3e6tTMhQtdhtNWotS9IlupObezKfvwU/JRG3Y/Z6HfvmkXW5f9x
T/8b3JMJswNG0v/cvHT6rL/kz382P//rj/zLxmz9w8dx7AB2chzb0h3suf+0MRvmPwxP8H/YDpLZ
P0lQ/7Yx84cc33Jcn1oY4eoWn+DfwCfzH45H/uuvh932bMv7v9iYMST/Vx+zaUB74qvrtq0bpmHZ
/83HnLksGvKIIYxKY3ND8fJ74gOO9ikNSQAdt2XKeyOA227n/mmyi7e+I2EfMsJXTvxJdMDD4NR/
41v+03voZFlzUgEsBOi267DNN2BqtG2MHTjvq3GZszVd5AZvL+KIZBUFN0xGVilJ+mohpuwnt6Zr
S7qvHep+GXu8hu3c/sq17OR0+DtjGNU1kHyme2YMwmQgzW89JOcyo6a5i9CPAST9Ne7QoEbHMU3Z
fnWuZXCwgGZD3P8YKi1YAjro0FB9ABGUcnaEDQqbxwcRIKg0Ut9TY/MelfZzGJ6aJL1oLgGy3ueR
kRTfYyrBPDkpYeTMXzV1C/rV/0ZBooMW2jFhlPGTwoldTWRUVMOJ/oo9mD++eINYVHvdY9B0+j4S
43Xw2UYRvnERtWDDj+FAXk8zVrWlxlVshi2B12mbtf4X6hllBxVp2LRC/mtwunG053eXNa+WNtvk
EDUWehCGoLLDY0tTqG4ONZ3sOIIh1elU9t6mNo9XaQgaZxLeIiiuRoru7bf+mrahbA034yHyARU2
btMu3SrkheZF1yFgwLdjLFx63++swg7IOUXgBCuWqHEX3ERt4otsf6IC90XRdPnKVZBXiwzmhNGS
7Y69uSdF8RItMtRJvelXfp51y5uReuVKZYbaeonhnsG4P2iUW7NPb95Lh5N8XfKFapuyyk72xtpN
/GBr9ZHx4rkIsIroUDk91Jn3WngYNaK+wJI1rzk8FjKHBKHBjk2XbUrr0n4TOBtR2emtC5sOj2+G
3dY2wDc2LykP5Me6CPHQ99bVx2+399s6f4qG4epg+gsZ5oSNe8Lp8AnYcrwDAud/YchWd+1r6Ma3
CR8mdt3hLfAbzPD8NpRdCrv6wluFQX5WgEWWg8sr37blswdpVh9qUnBsqyx6qRhiKGKuJtAtzbDH
IQw+w7fzh7KqnihiOO7jDDGDTxavrDZIyZyz3PfAdS5kK56QTeMZdonZQtO1H2WrYUnZ2HKYUuJ5
Tu+g6gJFwk0LXqjXnitjxtLOcABJsXjt0yKte81jMIAWU2UDy1NCaLaq9FL18qso2p+gNaJth2/4
1rlMz1Xbr1oP+kRQGNZbrEj1mAj1J50XbVX1bDmwlMRaAs+n5hVdeYTPClTnoxG3BqaaKDhKP7df
Cs9c20Xdvrd3DfrpRsyv0NDpkmfbVr+TyRA+hjyBopTjTKjTRsIuGmZ65t+a3KUKbrJehpKv3uX2
w1BU5T7woL+iUerbkvb4hVY21Z8WOH+iqVMNKOHWZ+TwsVIdsSwRrIcCRqZ251FQ+ZC1mVrqnE2W
4PlopgkziqS7lqrXUDTPUgxw5OafbK1/yoS6Ec8mICDDhFUTAUShFecK6rN0wR8UwIRBWEaPWVzv
w3e4ZXOnCz3EqXH3AmhVJanZkhRArOaFnMmI0qTiIXXhA5ks6jOnYAc0kYB00LvXoOrIZdTtro+7
pyJT+jrO52ppFuqoeYgheqazIdFJpReULDX+LpTdUz1ALokLRCxpf6SJ/YOsg3ky49gy7jyte3FE
yJ8KmNR7iwMemL/lWIoIDMhEe4t8VJZxJwbXzBSUxmCdGrXWhztVL5Hw39oWkylnULuNt3rmwLvi
9Fqxx1069Rs15Kg4DjUBTZHeGJh2zrA3Ke4wMVwt7NqLwS2HT7qzDLJVwyEHcvgM71vC/LhNVvTi
DBQey2hTAMlAAsKqoaR+TURwES4swNjG7A11dt8l80koESXUy2Rtjwykjfx2Krq/Ej/Rd1XG6mhK
E5xYaKUigYaM7Q9GA7kjyKRuXSCJZ8Y6NFjlsq/QwDCygmVvNIT2Lq83ZmM/FoJngZYeDN2xF6Ud
UqIkgPxBTmfPOBjGNiI7xM63ot/WfulLe5O7CT9Ia3bSYWRfFAbzqgmWQrM1kirg7izp8VHqYxp0
P3k5L86mOXnZ04IFZRuaOWIyXunQ+mQG/hjtZxeTHk573aVzYW5HUP6j0fm48CEiZlaBz3ZysLTG
D5bTs1wYiJGPnOoHS/1k4TRT5/hZ4fhES3g3qvJ1kBEm1I6ucYOpb+rktbTfZTrMl9GMPaTQ01mU
vgTAk6pfHEx8qbB61CAWYfneueMApMGJLroJjoAajALrSR67OyH7w2R5S7/P2zOlCvuowsSe1lDN
BMCPOM13ZexNe7OqxNYZ3GuXaOXNmpDBeHJW0zkhSwM4L57vJAxjebIJ56YLp8xfiwrKikcFV0Gn
qVt17kc3oLoFCwLOMxWLMDGYFqOuDn7ucIVp3mMWkFyBqreCUJ5s4iHZTyE8Z63wJCpzdh71/p4M
+Zo2oZVNoR8I5XZteNO3UconQ9WnpMC7kw/DSx8Qie6tnySyr752mcrxlQaPSjb5OjRduIuEWkA0
ZAHaRNvUYsUj/0jAsti9m0OilmNU0/lnxQ85NjRWTtxwYUmGg2A1deCSzy3SfS7st3h+xNFg1p0n
uz7GMlQYghFkUfAyTPgUDcf4pgzQPMpAbbqr2HuosiTaNf1EjCC8B2MDfKYl75pw6VgMro7CQD/4
HYulatgO+vjmZj3VaXgwVk3Pn8z0T5El194YXyg6NFZ+r99K/mZOaiOu1K8Sb/sQdv4moqdwo9sB
l6Gw92piuVwE+oMnyNsG4WrEZL7sGzxkmXwGwuztks5/ATmHa+A/2DuzHMmRLMtupTbAAkkhKSTQ
qA/TWU1VbTZztx/CRs6jkMJh9XXo2Vnw8MrO2EBnAglERIarKgeRJ+/dey4PqoM89yrvLrEtO8J6
rEesbYyLyFJgTt0oxLbOOfPR5tFW6JOGbdqFKGKh4AkRozZm8jlEWAjsWtzbEvcZavV4j7XsB4Rz
VqJlGSb+7DiQkQdMxfnKHGjKZA6Aqwpm1gHX66htaw2TGy9WTbqA8ADzL0gIRrPFsWUntH20T9gO
GC17HGe9xpescU9JVb1biX5QxPFeEW2185D61AuLJw1b6DdKbeqmQMBuBLQBC3EOzYpjX948e+7c
3gl0XLwTkITs4ZlASPvaDHuU9PERhxKirSodObRDfj4Ixquky+BP/vAWaUDFWc4GqQiv68Gdgw1z
55s2yB3MJLLDI9d+VDXzDbfHQW4oY196TMDmhHp66QH0Tvc+2eIc1cH14jgvZJDvJpv2ZkITuTfz
+7LNkQH43fevoC8xkZAoKu/Q0R0dNVSNmI4eg9lbiF1gFnqUoEjMD2nsfXsFKZ2h/5KWKt7ZRYpM
I5c3tNo2aHPLtUKfcMVieBXU0WsZOF+dQ31BtbeP+QPg1L9Wvp8czLrDHGx4eA0bjOYZfggzWXZG
QSfGbEAZqZC5NNP4MSIGw4xnZLaEoLhEVWFwn/ZBCT1hkZLnU4wTekoOPWGzV35D8e+BRXdd295K
/1rkEcpht+QeyfnSIParNdnXnIou3KtTZnLKiXR6jengaKEQWaVFt6tFdpai6a64P7P4KfmsbQyY
ZGGbnIae71l7pP5k2S1Du4XtRxCG0ARWQHQ/hA31iy1/qrb6IEhUIEdq35Ppm+FDtWUaizgHpVk5
SNCjbFPgiipeIm61EySEWR2QxSp2lE00KXpj5Xj07GX6Z8D1y4mKbnUyLZrogvF0T4daxEiy2AWu
xpBnxgJIscIu9Ai+MtnwpX6wBdx6E/w2u6RhkwAsQTBILaxuWqU+c1LxLERfwL4qAYEmvG4W9XIj
BD6pdcMgyC50cmz6HgNjVf6EuyMOTtyjurstRE6wpVTbXw3JybOZDap509RsctFSFwSn3AxJCEOC
vmoLqkTRNucRNjvT8kuctwf0Z3ugSzdtO29qWX8tiX/bum7SbTJXLiCG6hZVLQ+Yv6x//m3vxsth
T+24aNfklhIzBgQ0FcBAcsmUBvPIhIdShcPGKphUT+GpSBLSXWzS1ZJEHxjaPKC38tbDpAca6uMT
o/CzW3XvUrdnhnYPbOzMKrDpC8HbNgW+RxoEfhVMEet5rtE3TdXas9sEhZz5WYwocnycnFdD0P1A
Zw6IkpaRZRqQumDxruecAAZdW+lRG11/LFF9ctq1167XlyvLKujb0cwFp4fzNmSe1HkXYmzQx/rM
knt/NxP01vcSgU6ZwvvOt0WnDoHdfuUhbkUjGnFgjeaGUcwnyLmFwJPvpwn9iQqGYEfEDSytGS9Y
1pC41uCmsPIPw4hvgIN6qzoiVlfpiGAxpOdjEB2lKRHShXENNiDTiDXbBuoJI3apio1ZG890kklm
aJBEme707ZaQWPRb03Fkt+K9TjhtOThLdiyVlBQzRBuMWh/JknBWeWSdJUvqWUD8Wf4rB63sDSIa
02Ydmf7as/JXb+4YHxOfZtVLjtp0YKmtV4FBwlqeYhBAjhr+yl4jhM0L9YUje8THult/4c4EWCmM
MrwmdIbMDwrXeKFoob7/B1Dg/xv8H/+9wZ9GkcCQ//9uiz1/lV/dXxLJ/++/8j9tMcs0lyaX5VCw
Y9j/n7aY+Z+ebQvs/cK0RGDRL/tnVwxzP8EjjukJa5mmLf/on10x5z8l/velVSaF++sf/df/+Qvo
X/3x1/9R9kjqk7JT0Ar48L+Y+8k7F8KCqI6r3iE4nVD03y31YdK4zLBwH9ZmAasWnqNjvdKywKAI
8INy8aucrI/8R9CizsIDzWki9GiUj9cEJVExzNvfLt2/wFaAfv9f38cXwhcO//Vo2P31+6AMMgZI
ivRslLP2GMX3Ir5guyZ3GS+FMT7QEjn9+4+0/uVnOo4FatNzuRF/fGavReaHswNqpZIX+DLvaRxC
9ArrZ49tZcbxH4ozms+EgWGDrxephSCSSRMZpj1k/95BQ640DON2eP+br/YHo5674gl/QR04Jv8T
yKWn+RvxoFIK+ZfAu8uquV8YpR54BYRAOCQ2GtaaKkPORvbJ4ECE8uIfr/xfnpbfn47lOf/fd8N3
edICCNzg+P/68TJ3ayiPIBujJaW8SYZXiwxpEtto7+khvXROcteY6MRVuSOLBvxvk+Mowo7FfHBW
RIokTIUD7HNGEb7FqL1w/MYEevvqh8maZdnTB/TFs1PQn2G3Vr1F0Pxb6NZUiOENWs6TK4zvBRTq
lziY8vPfXN8/KCm/rm9g8uS7kheOV/GvP9Cvs7a1ZovOrouGc5nBLoxa2bknG4Rs4zvQ4sfpo3La
O7e1DnA90Xy0I8CGENJmkb7Pmbewl4pVn9mv//7L/auLH1g2zAvpWPgRWQN+v/exJFERuQjaWwSe
aLLkIc7T9+Va/M3n/An4WB6ygCAGwQmACJAFZ/L7BwHMdR1N+/1qVM4ZOgIBz+yni8cwyjhZgfdy
Wnlx8xsHBH9poLDPuxNBoCfXq5+b8YhwPkV0D3iJHG6PHtzKafayZv4pvQW379vnvmw2dWR+OLRX
uBtPHel4FvDcDtl8JK+LpL448PQUfMxM5h8lFm03yOjZoX2a/QVDBFULUT4RfPJQRek74lYwRZlz
0uaSAL7ErTZl+tP0k5+dPtQdBbWBZMOeeQb//eWyl+v+G4XkH8/Mb5frjyUz5fzj1RPLBU3Jx66z
XmKqGmFbJwKkeC1i66U7VQQywptDIGFsIm2u8khcq4SZPNzzQ5jm6wlkBsYzzI+WdVx1cXCYrOLZ
aX5Yzng/zMXaz62/Aaj8Wiz++OIOkDQWecsLLMtZFpvfFhM/TMUUOvSlsWwwFiTiMl+OIi1Cwbmg
y1l5t9IVa4QlH7hi4ymByGnTk3LjaW0Y7R7vJU1AaFZopYAid99ujM1YnYEDot6PGLcTLQyGHUzC
MG3sWp4j3CQLB9lxb0OgrjaZVb3nPpVynRIUmDTmtqq9C7Gux56QVt+0mCub60XKENOlN7wl9ia6
K6xwj0PxXoKm7kJxYfh0HCHr4rK7cZr43Q410gUCoTwghGVi3DujsS/09IBJ+T6vsztLEcFWhis/
ID1jqrzjWOf7RViWM9hYkt2SxqYGrt4ch9G/o9TfXHn3Xywzy/rJf1ysgHRZ/3rl0fh5dL04giWz
2FqE+a5167zqYbJvu4whh1u/8IrF96YZETI0p7uYAveko77d9FXxw5v6t9o0rQ39YGjJ+jHrfJCv
4ZMSvcUhiUFpJu45Y6xgXz46Lj6SIbI/hhJ9Jkb6BhhC6XPGmz9Cv/jqZre+LsQgmSEfMldmW9Mk
NjK+CywsSdNNREor8fM9XV/BeEF8OUiZF/KXK4GtaHb91tibjliPA3CZEH801GNHN5tWOei+x+Bv
rt6fNYptOew81AJMF11P2uKPhTDwbNIKx5lkOCDRdoSpwJs+GnSVue7otMa7yOe+o/jQQbBvlXw0
ovyOJ/0Qz/Z1l4Z/s16KZT387T36x/fhYURla7tAtv74Pm41TPAakEs6OVoNBE59221bFqO1nXrd
3sJHALye8MfkOKvnOP2y0p6JuQ11q4ePQI/M2fk+KnvrGWADNiDHpfNstjtLGPsQ8i14vt7s+L+3
2wbye5fxf5H1tqqck2FDzqS99zdrmvtnEfTrR7keFCprGZDZ7vKjf1scrLnJe6JFJU4a/LF+dPbE
9GiN7dEiEXUm/MYZ3W+3ZfXF0oBCJWa85cOmGL1VZ4rrdITR5mhkk2NGvwYpNM6iZVGMKh3vq0Df
cnNqhEMW1PPoEFi069P0bgmhcVzjeh6rVwEEJ4HdHKOQIWS5gYnLAZG0MLWMTK1aXA80+jKA7WB+
jDXcW3/T23Soga6D8d9NAYz7PEewl9b9Gk/CKnObe6vkSgelccERfhni8jmKprugIH6noUOegTW/
wqS9L3pr1QmGRoV38T3jaYnR4BE6GjzfEb3tsLmv1FvYyW4z9dh58IO4wXZK5QFeCnpXyNdeRwcJ
FNSSaE5nBOpCNHPUQ7uXJYxSir674/P3FsqP2HnUXGor9MlDOS5N5gmpm52T1RydJ00oHMo7NS79
/HR+QYiyqpHjmXCi0VekUuxADKxnIydccNozin+QHoaOptxUWMc5/KO25A/wiMZOLPmgcdWooroe
mOSiQkYdWj6nbL7007cZI27P7dZwanENfUVOuy2TiO2seqjzYC0M52fFdNlFRjzJ6cmDcOv3Duir
aZ+6PmtFv+J52FM/ojq0rxkY2AyAigT8SgRVeE7fqyBcEVa5yk2uMDcynbcAx6BYdAeNP2JI5c8u
mDdKWq8D7LxqaLdqppGAi72Zb7CB7sOe/NRmEwwx3UKij3P3GNb1thmyuyx2aTxbBN4E9ynAf2Cm
dzMDj/5LjPIRqPJzB0lnVNbeWv6UojoWMECBp9H/YX5sFqsoi8ib4e8VJQCjghI2x2WknWxnqncD
q8O6HOWnJxH8WwnPgY0NodsJ7Vw8DFMj3cW4pPhIaC3iDQAWPpbpxst4ovJiHRTTIu7lzh36nmeR
SzNlwAHvEz+4BF7C1CW9djM0qB3j0KZVT1afKBbru9QlgUKmM3VlQSMQ7IgfwV/5bJ3pRUn4FAbY
/Wo7hfmmaoA6g3tgTLH0YI6jEWwD0hh8VZxcBWa9DPczzZEI/SeBxWtmJIh+5CMv626Q37XkVUji
n2WGMx9pIgPVubLZ7G+KygTQ2x54QZfoP4S1YnwdEoo8M2R4lYvr0Yx3Ts59RmCfetOLU3TYW8xN
3sw7dM1pjAWgaNxj4xj7JTygQzhvJaQRDey1XvXIvP6AdnSlGIjGvoK64CNBNaGPja9AN690Y9C6
9t8VhAi67oIdVBnd7czHiyHa2XA7cCVsUN9tCtXQsPMx2KvPsJKbrpvmjWMa3wUtzSOsuY++gK6E
m87fVudSY8oIirrcZRkJpvxWJz8ZKUKNnOOMQzOwxu8v9I3MnqvsZIxv9ItCQFeJEe0E82NYTm6O
YM67ifOdqtBhFiVzMd9fKdwxZghzmlUbavBVV6AjR5fgNhEOW9AYrjoY7bOqq63wURGL8Dnn7uD4
g8KOebXaSpT2ClaXCIBBGCZvUrixSkwptDJLen4ou/EMo2xe6RLbUeXsUgaKftcdgiQ/Bz2YsYLo
knj5EoqEEEBPG8nAD1MiZq/QvB16lqyx/gIfJ7l8mPkY6aKTr5pN78U7jEKHMX1L0voxxq6/skGp
NKrjZaem4NInIUpfODGl6T8GysGl7T9OQNuuEJxs1K+ViT/AereLd+JLRny4z4lbroX5DkedVJDA
f7YrnHdoYdOZX8Bpz9TirafvKvCCAZm4aQhutNIv6ngWAmNfkRZR8Cgvj7CZEc1VsBEFyOrbBH0q
SpZao8VVSyRUv5YuTumYiUX9iilyBUMZWg7TI6y/iGLsBLHhgH+VNh0L6lCN+xBUee2TFDkf05Ia
KgoIqi6xaDzVroBU1cC0SL+XZdHFXYNYeJ+77U1k9zemDfosStauSdJjchyRauqT/Fig3q1GbsBY
XkmQqyzEqBHWtXe2Y582bLDpUu9qMvv1INSune1jEMwfHaoiv8apH06M4Hn/USdeOJW34H9/LJje
vj8sRC2e4bWRATBm5j2k+L7b6MXzG+5zt+5qPnZANGhPWz85ordY5UjxctFse0IqPB4aiZKgDtOT
AniTLslekeSRpofQFPuOkh4MWMTYvRpGwkck3gLC56NL5FY35vzpKdCyDkoWJE3IcIYC4UaV7RMO
YbWNW4MKBxogwZsfffoDMiRyZWijBakRsGZR31PrrQwSgRIv3Y9gY62k2diudayc5rt19afPFrs2
AAZil8sZdegfxOVgpPqR6eyunxmvCkB1g4rWSftZ2+PbqBZQXaw/2qjZOoDhaIjDM0trf2307DUp
j47KPp3JsA5Z594WGlJak3+DdNyN7QL8AjLESPGu87EfO+a2MOUN3I5JwGkkcrwiXgBIwyMHdI4x
xm7ZVD0vOocAhPzUetEN1Hkrg3ae37jkt6SG+YKVbCuAFUDO3g6TtS1qQZSBQE+dyGvDZbJpHwvT
OU5z/aw1ILg6vFlaID5WaNUpsNYL2cdZGwnueOFdlniRwF1krgQWXlUPdjWSBVoJaBQYSgdSFDBr
ofZAkhtixlcYtnEjNgCao+6cSFtdSZLUh5YYK/mkFtB/BpDSimiIi7Mz8ubOzU74LeMGzmvJ4K9q
84MqgblyLUElW7xCkVu/+Wl9HZnIZkPnw2qKu3Yg3TQCOIQXzj2Yk3hLJ/86q90Lpy3zahrkTWvt
MtbeTPDsGbBnnPk0OeODT0BKPuf7zg4B8cSXJaveflH2Mc2ni+FsINtclQLuetZ+BTNxvBYukSQ6
LFO/ubcfFlV4PYWHttfMJXwY8Cjm2kMdaABxGG1j91xHaverf4Gv06jbTRfV+zK+nxtjn5sIXQil
qTyGVpzBl80U/WHD+NzbL1i5gryWQef7frbPY8+Bnsfe5dRp+fleAy6Zc+PgW9N17kL4EkuSibH3
Y/OW0cIpN6jWMvfcLE6y0CLdB9RfCzd66S5qb+QdGVdOaW2hlqx866HQiql3KQ9hUj87Y/bckPIw
Qpu8NMOdXXKcauldEh+FW9dHvTt0tkGyteIHGYemnr0jFJrrMKzBLyvFbG48JA6pzfRRE7yMJOnB
d1poK3H4loiJK03puRG4uCz8r1PHoADhD7+d+isxX9ra2IxT8Z7n2Wkqpk+7h3m2PKx6tPdR/4TK
Gn9xB6r6qZynFTCvKLIBozZw0MhT6uP0ve6DewJXHqDUteSkmedgmT+xf0fAtJYgINlwSxJrK8xi
PZr2rh+9HTpoDJaUFSJ8HGv/prKctUO/dWXZ/R2ZgUYGmMztdpXBflp2OKeQB/6wqBoWNSUlHdna
tvGoveSqhN2VxA122OoxHLt1PNmn1MFhx1GLjvuZdu46G9tdT8uvsjnHWuUa1IO2OTuokhXAfS5o
e2gbKX6EEKsNPn2Nw5l8iaXp68LckimbOx3CChQT8mf7LEkGsmq5aXS10T45faZxUxIA3JXza5sR
z4nK4b3I0J+0PsAGrSciuJdMcIoitUgM5PiRG8llTre5Y0CD82g00oazCQxhJzcJSEgzVDRHNaCa
JNEUEhQAJxoyrY+Kf0aAmKbFe+I3r1ba9pf0xMgcjdIVc9TV3PGj2XTleOdAPvSg3lsNhwblcXw2
1sM4ooKAT8bT3joUilQwEWlltofQZREJaWb8dsXS0yTOsaBvm3vutKsr8YKD5lBoEr4q+zggrY09
g+L3TaL4qMkcSuf6Plu4PV1y4ooGstZb9jMk4M73KF5z+VNGzoep0u95dG79NMdM1mzTMj+HgCU7
cQ0lGwQSKyXEeUz9aPrqL41Bhri4K7ulQgwM/ZrYxFH4BENl+EHbrH6qrBZwGvqYTkLGdzLall6w
y3pjE2b5RmTDXWlW9/ToCGoJsztnJt6xqDyG+RbS9GABhSCJYtY5aPBg7LhqyhnVaS3XLrJ6Xwko
70Wb4A0H7Crgsm/LIeetLQPiMDydnEHQo9Gw8iVhp78dQOKYlntrZsq7JTIc3EoDpjOcp2ujrTE7
OrnYm6nMnrqIYAI3b58808ToFAbuQ9FxrVWkAFAsfxl1jXHbERBQRP7PwRz8dU1sZtik7z4V6xDG
ETUk16H2CXei0LlPOs5vcJCsXb8qMz85WZFBNeqV32UdpZz02LXVvCR5q7XhltaBbzRdB3X5mIlw
AIIXx1vi8BbWYnAY7GQT4teEqID/Jp9ORT7V/FJ93XoYHrM83QXm4seu49MMhLnN73jMMSY1P1zm
Aewr6nssRI2pzn3wO4C1NWkMhn1BWfvAvP0lmP0nxJtXVRl9OL7gtG0H724p7zgTliTyonWayxK5
J12GpvBv464hTE8+cfw6qlkc86C6ZLVisWMkHqn5y0yAPExGeUmGuxgnjsntHDLeUOkI+hrGTZu6
FzQIPDwBjscmRGdH8Tea0ZtDgS/Gag9eNupsAssRvxNMR+yYiOyL9PApmiCwelqgjVFCx6u9E+iW
bk1s5Suczk0jlkNEB7gATPFt2proVEe+EUib8Ye9UETS0X4cIx6zuUbHwA22cGAGOVU0HsYQpbdj
C6zDRvKoCP+oZHlrETqytlwXCXai96YKzxVRX1dmxU2NB+Jh+JFXTmZ+0z8/BWGAG6nQp24Gh4Oj
Tijjo6d9gn4bDQ3Q728vx7eOdPecujERE4CZMXENDEAwe20MS22GNCSDKV4KFCyKt2NUI+SKpVg5
LUUgY+9MIwnLcurpaKaPFeHkdyYsGg6HnzJgLmAVibVG3eYjeSmfnQTZVCXmA+fyglNJI6ojGe2P
QcGxfjB3TmFEW5XJFRZnMm46pK+A4ehQA8FGhnOyzGrn+fVOY4ZaxSLDc7OM9yH9lQQlDPEPR077
sQflAqd44qRATO+gScMq6AKHbvjWR85X6KRglKM7aaSEeKWfECqfORHsvRY+D+aVq66F5ZzTdDNg
T0h6nku4C9pCEloHx99NJZoM6Ld3CREabYb9xfSLNyOz70w/G4iKKh20XiMUGUgcUg8PgigZHHCQ
eLvcpMlAFGFSl3tf97xQZn9SjYVOqa6um9fBCJ8Mb0J35NwU7M7pFHNoTH8GhXXppc9y+dOokcNZ
PpmqBoRnSrJ8R5jS3vQflFHdEiZpXbXt9aixgU4huiDyChz6RrhwYb3ibKM0gPvawS6Z3HfHXZhX
BVcCRCPbiDIXVHCy9vEMTH5710Q02n4RCqeWEMGGXAF+LUMfJzXEyh0JPsicp6mkPg1QjB2sIgUC
Q+aIR/tu8Kj4nJGi3l84xZ3vF1ujLc91P712XbyeCFw9t7BVOQ06QA7etRfNt7LO9MaW2ApseyQv
SdPQcsjlG8jz6aprAiGqg/XChXkhg4UXE/kXrwz6R5k76jquzI/EGyYgoAa/f+yuHOVkgE7N78l1
3imVcNOiH/ExQq1bk4h7/AP1UQcSPZFbf86ECYWlTvd22KBtRMzN63VH8Q+Cs0VuktvRKR54wAYt
h3XUpTeFy6NBBPBR2bgtMsW7rBD0XFkCqHFjn+hYVXatOWli2ZORup9tRT+hW/LHKs6UbQgYHkHh
VTS696p+R0XI2cpe+FMAEBDkPNiaeiks6ze7SZAyEaQca8xbEw81GXYOu7HZnmcxwGMax50XhMfi
rj70k/EVKPWmCItYiZiXoI9mcVVkskDYZN7PlaA1aCIpauLhoZvgnrQSYXc9OOWOuNlDFhWnnAUv
73GDqobr1QhGFAXfQQafneucLfLgAFPzBqQzRJTYrr21kx85oul979OamiL3rgNabVoMB0ryjoBL
80ohjONkWjRLnQpNYbCzKxunBXzlXaYM+hMddJl6WoyvXReQWtbc5Mk9eLh32XjBumzSl7G/031T
b2IPRXic1kRkq0M6UKeUHqDN4dKq4iwrmjoSTsZ5TJvbqQuIsZxpc/l+9AqszSYWij0UBVl8yzvl
ph1yeiLJMM+Wb+ZAECjl+ba2nVc5Zuec0s80pbPNGw4gGjVmGtCtLgEyQYdjsjcUB99ubjgSAcvM
J87gLR8zNdtZyE8FqiC/ZFKyvcniQ9ecUXWPSwAbP1QSoGHmRABhXXrXsypuu4KBDqJUe52CFLki
Mvhsu2Z3aJdG+hhb3TaqyH/ywpFdqXkPZV0RV4jQrOrhSFYOoZyIUOmcT0EO+m1y12Negi5PUSm1
0bAEJHREd1ouEnwBhF4i2ra14tmPYJ4yHotWjdMSvEizi7x04t9q6FOO1xJum2Q4csbyoBlRPycR
AKeyMScEXjk5QUaOr3jAeZ17Ay5MZrphql4GaRqbaS6B3GhoZHE0PzXdtPZUAwE4pezJVf7Whuwe
3iTv7PS+ttCsGorejLWzmyKkwCTHKO+vtV3/ROfKTPimJl5gBcrGh7oCmLpUpKZpcSGwXQO8sr/T
hbbh9YdOGV+JbomvClhzfOedo1+2hr5NFDiWBHbsgqQ44uiA0QzrIm4/I6nv/RA3OpXTzaTH90zX
P3IzS7fmkgMd+HJlzxg+bDDNG6/hiqUd6cDprF8wWMUcjBIOAC2HN4Y7v8zuEBnfDfhoqwBc/2qm
HTWG5WouvX0oAfsFNhZ4aDtXTU9hMIRckYZxw8rBf0NpDWGKsLOtZbo3AVJ9aBT0UNiElJ1/REP4
rEtr0/PMLhtrHkavtZriVdiaO5WzCnqTQ3+ZzWhFwrxLvlNNOqT/NFNDqoq2IkhPwCP071aq0+Jg
WoA5/bx+SLtk1VYzbH8CkzdqKwM3RgHE30BOOQKxkOsBv+/KtOKt4+qKEzbNQjclyavzy9vWsLN9
7TPsN8wqOKqAByWqflrCy27Rjqj7ZRmEOfCaTtD90pCYJRBdMPjlc+s29bk16pu0nZZsQM2PyDPS
DTKP2F3hr0kqodHZM/9Y4syZaz9XaHdYSvM19qZdPaFPnDK0cA6ymU5AK8hndLKmtzNDfUg5KTGr
905yCu0D3TimBrrlzGXxGWiEGHRacPJKUz43Xq7XsWE0a552CPsExE5JBe8u2BkOy8AQVz/DkeeU
yubK6+Y9Uj/KauOZQMSPMiiOslnQ/dlM9li1Ril417hQyw2dn7oROmLdbQD9DvDKISw3rmUTGIIn
N8/hzcVtZ+0i21b0hpqTW2A3DBvUhKrhVD72HUCU+UnArVszxd+avjjSGMyAYcPEx/q9Sgwekbia
ntw58jZuxy+Mi2SAs4Vhzm/stUiQeVBWwa4Gx3JlReE5wVZMq58Y9ommd1GCki7Bel4wj1trc7ET
BuG0cc3x0CxYea9CP8zs6yecpXRHnAVRhKV+1DorNvMYcymk9UNm7WbAzp+o4JNOxrBqY46veUFk
YG9EP8MowfxhehDkhNzyFsZY4cUcfFq+ebNEn6Tjz9bl4A8DcDH64H7qdLiywlmeIMCcOAEKDE7e
rTEzw7Pk/OHFRXud+OCUmN6NV+6IYTLBcH12BXt6tp3Ksn/uPJJRWVn4x+XPokLHCmKLCdVIqyxB
iL4Ru8nLmy2OuxaTvHIO2iBXClHrJvZpsbheitS2Acy/KDuCbIMNl/atNz2AeAYgCYLr5DRgdrPG
An0vZy4Ug/113eAJZwAPD6ypsGHrbteir4pV/WkZ6W4cSInzH8pQv1GqSD/Ee+g/uNTZyEWdMxLZ
kNLDPZSdb+8AKhAGw33IRv9E6PjWTKyBaTIZIrbrH63pDGEMgU60NFulug3tPjkkS7u9TRnS0V2M
ERtusXTxQMtbL3G/Pdc8Ulu6vdkfO/tGh9WLVvBBxEibpUYGDnyY0Yw46YDdl7TXo6k1RJ74k4D6
62zakXRJRKcrXv0WHQ7gdbhlSbqJa4tEDxdD1MRIYmV3xbMcOiCOg/hoFkcrbP+1F2sCxfOBIdJz
Z7tfSoPiFGJ6CyscHKNDuTfVxl3r8TDJ6DSUHKqitvggp/huECVPL66NRt8WskVrnw4XpO3+YaYP
Z6YF9HaOU0lVPKue5atKoDAkATr4GoKXXcSfEADMjUk8BsdDABoj4eZB056TIr+X+WI1C/k39ZPh
ghooZtJFnfyjgGC7CxuSWNK6YmVxNa8xD/wqbsIvMe1M3zkFEfkEVVn6OxUX71Yzn2NzcI/sKz5C
7wSF8dbrE0Y0ESFzqpzfGun/cFz1OEj9VDT60pNqu6KguGIgNN+bxF6600erdHpfup6gFBmqneOQ
6saUVnCkwUFMA/1DGCR4S5MjrPO1ODky8hORHTnHwSPJN8oewgiSSIv5jtHRfTzYTxbBckcTS1Rm
vaqYI0qYMtYYyGM+9v0RawhTJymfdZtWGJa5mkWaUl1YREoTAspCe1Bu/wBnlZTLCgJKDgpxkz5q
3K1mc6rA2fT+k1BiY2QPBWsFB4IJwJHGiIl+EchDuSIrNODE3KvjXHFQb1LSWSdeTqvYOg1o3MEK
bjBcP1S5xl3WlHdYVImYxg5ky/opq+NV3gSvdR3fTEq8sOncT6U5EexHjS8Gmt/kARYmuQrm0UxJ
sbJbStURfEVUkgSahlvHBsopoWEjSXFulBBfsNawqAXmQZD4WQgyA+iG2p57gU7OpuFkb1Whd2kX
/shDpI90r6YOeHeELoD0U8VWLW+EuW/r77oYb60pZwuhM2uLC7qpDyubP5JMMFBTW8YJXVXt0FMs
blo8gIF3iqcF/lJAlPAcqqGW5k9AZWDBH/I4sDBAm1cytcMPppJhc05V0MP1GcyDbuVTVGz7mTq7
aVjkSzaUdWAmWy2h7OLXOwXLyM0PZop2lqgkOwegL68Kpe8D33htbYPQcHotsL2fOrojNG68H345
omYj5z7zNB+Ify1ydcnZksfSN7yLHXK1QjO5nQwylUF0atL2jDgEsxToR3Mqd7azEnUGeF7fV0N9
ZqJKpsoSHg8fNRixEqIvIm0AV0jpqFOYiZu6nq5bXOccLx9kMuJ/zBTuKWyVyTIGCwu2SKtDzKGH
ey9TWEHyN3uxaCL6/zETg5mOLf6NhIdsHFs4cb61n7Lx8Vf10GOplgsEf0jJjm7ifVehXmxDlu45
ye5qyPlV5y/b8TpPSZfyYes7/cViO+racRuyQnAfVi501VVC4um2xx8+LJj+ic6lZ4ut6Fb4WL9V
N9z1Lv6PBry/t4D+J1kfY8j/AFfIflrCAAxD3NZLPIAkJ2CKyf9ym7PpQfWpS+tm0Hjz/pu989it
Hcmy6BcxQRdBcnq9kdeVnRCytEHvv75XvKxqBzQKNe9JNRqZ+YykS0acs/darDJAoQS04yNq6mOx
muMCqG+i3qshnnhV8Slt4qNoUBWYWlqgsBcI6EKd1hl0bnqM8ZPldSGOAmB7ETkJBaJDrFUIvdRV
TmgEZVsfqJFmbOYFXGnmeq9+DJCVhFajITFwP7RqwdPSBegzwarDw1DiYxgb84ue5HuIhUD8ETag
yW6ghmTLgH0gOed/1A4tsYkc2wMM6GNpkiXjabzN2/K5DximuS69BhtXRK6dEbgjOolEoqvQSdTU
QshTjQ/tWO4srZxg9TivLCwUBG6e/bCikKsFFSWmCiNEWSG0vKKPqQuriUUHJWittzAq97v13Kva
7Q80EvmrVNbOY0RA0q3UHesUISS+Eavv1w7+DNo5YutJ1keUl+qKzsxcdqC6irsitd8QrEFjuNFX
RLooy27RAVpp8J0wIa+H+DvgQn37fcOvTEOHg84299cdIauYy3OiBSDIO9miufJydrUexMYTwoL8
fcAbUs/VcxeSpojlT+w7tw1+EaFFI51WjhAFt9d1BIzewSLgiXjaKr/b9SN6zcZEWkJI+xxojUnI
CmbAa2KxI7F9fsikmy6XGmv8KhRsyTmxLFqL4rHeDBZ8YE3pjRT0jBMFOfosjl+tbdr8Wq9iGAok
c8BDvtbyFVNrWDJ8LC1elgU/y2DkkL4JMVEVewwYU/LnpM87snD1/+hdAobgtLWiHURKlhsdaLQI
Hwz/F4akVsQMrJfYwWPGwR7jao0MsnJ0HphlTK2YmXHNDFo6Y4yQ1IwWvoHQQprpK9aCmpLLbKOV
NbGW10RaY0OUutxGmG2WJ5sS3YpqhLW2ZtgA3LYRxnJgrAyuy3N+TnRSZQ6ad7sJt8Gcvk52w2fQ
Na5qPyIiVwaIOxzQ1GVdEmOR7sEMwk2WY9ErOk4aCbv1vMYhC8LTXnHxIJNRWw+l4EDBj0RBGOdA
E43sVcI7JIKIHvHNXIP/+cxx7W2Grr1NaPtzuWLcY/+OhnuPjCu4GSIO6LMRtgdoY4CwyNhl5t5y
vskQOuuMcrgsC+q8CYI9zDkrXywU/hPuL3H1x6VHzbj/aCY+dyLM3zybY72V3JZNz6c+zJoVsa1b
ULDxDpGApw9ROzBOmDG4WiWlvOXiJcnX0SosDKTyL6pGJ0Xy/8OEKNgDK8RkwD9soo6rgi1Pqnbt
Xamx2ENdFLtGPqkMKkTuh8EB4MJQPPG4P/RdToktRkGrFScu8T3R6fEaJ5B+5wIZPzsNz5whyl9V
H6IcL3nRtnybV7aUPxXXwoord80KfzUoaoDYdB5JrlxXhp4JvacWeKN64nsmU+iHfZr9+BFGIo9F
jaXOtT2eJsdVWzvxMG/gy4NzDsCPQ+cKhSwRDIOffL9jetYOWOpo3O3m5N53xNlX4hwhhivxBici
TNl6qa9CSs5HLlEyVAs7Ly35pKLZw11LGCO5BlCREtaCPxPpgzUYRyc6mOwr9rF7NxEOK5w+OIgk
rdeNZFLPHuuJCgIpvR054u0QLrzYXLAhSYDL0WAgyCeHK/1kZAQ2c7aq3l3atSejR6Q+I0Xua+Pv
zOj/98H+RR+MLoZLvvv/7oNdw1hsf/47Jukf/8k/+mDiL4sYvhdwHyWawD/7zz4YLCTXFGCSXFhF
vkPb5p99MPsv0+Njbro2rGuPpsg/22DWX450kMNarisgoYh/B5HkSfN/J5ulcHSw2eTPZgFv1JWU
/xYChrc6A4AxXGqcMH4WriuBCDZTl6i90zCjIpr62cfRE6fl5DAHENnGQxsR+m9CRqaL81xzJGIw
WN1xU8IH5pbPISOYDQklNDL2kcgjXYOYTC9Qd0PnDowN9sV3IQA3SggB/sSI2Yf1ySQiRVIk73Gz
XcW88bcUiblSJHTBmUdnndPvFR+CMIjfGZSShHAhtSbz2RXQeqOkPPCvPCWWeUUdgkgk7/8UTzMJ
VA82KMjKvJYYVQtgeMG8q+YsORdlu59UZR9FUhBJnFs6uI39hC3C2acqIfycb5lhtkfFFXMltSea
au9RTI5WVhMVEv20H6fkNpw5H/hLMaK8a05dQUN76FjmRPXFr9EjxAmsg6mgR5XcxlCNvHy49CIC
Sdw9JEQoySC6N5SuujTeRen4GM1U8YyCeHSeWG+mO60tE/CRHZ1LJ7txhvg8LfM97Hx2Sz67yfbA
EejBJkYig/Qz7N1zAEnAtRAtmi7ENKoys6nj5ySUc76iYm4PqTkQ2nl1TZJ7A0dUGhl1e2cxdJqK
5mMY+xt+ANRN6YS70pAPZlDeVfHM2juhFkhpunGyPUz1s0rNa/emSLOdCMvTJMW7jGpijeB/+Pvw
yDumEZJB7cJLCkI4zLvLOJ6wwkTA5CXYVe8rNYhdQgkV1mekrB/gPBvGZx8VgIO2bfqNuy4K2r8p
WrComLdx3d80vn1w2dcTkSmf4nR8Mx3rgSP80MOlTR0iTKwCiRFI8xW5j47E8tf2cB00WClUyiXH
8H2YPuzxwiU7Jk55Lb3mKHwuODPwZQDOHCC6dKsMCunVzOrb3YQ9U/4IOUo/+Tu2aZgCB6pkPuM+
I5/rW1mIn27Ep4MgnSAgkQDjUd6FuiaNUWjcU4oiKj1UVxm6AjOGMsL05cfMYbb7VfyOs/6WXDzu
P779cYFtl9cJhkL4ruOy72pJScb7qZcgul0M9wByEe1KpMZTwyA/mpN14U/qOnf+9Lg/GOlyOcrK
G3sw5WqhqLL2sE8tcxNsKdAQtGfoSjCqPfrpcDOEWBo6oz33w8XlpsbCj/Z7os/7vcPaUaSbVgd0
ML42yaUO6l0Tw7Eq6rVPcisewDaFQ4R1Zti5CRusJrUee/PVl82bMU9XHqVskn4Urvn5IYc7Q0jH
Sj7lCwD4ggttuGYrnDLuGALjxhLTe1oGW8mgXoSclyLnQvKXqD+XrflkTN6D5mZl3FsJPewsIFDl
NL3YznBXBM5lKbJyz+SVhT8htI6MedXdDc5iXiUJ79qqvqkmZAxUuwnBJRTVCMQ91FwbGVoHHda9
2dmOEZCbHiP1frGf+JfLpeJ+GltkAZEZg7/hS2TlxxBs/7agDA+3IyS6DCpvPaTZjdeSwZtKbiqh
P6AecmC7fCWGes4GG6JJPX5XfFlXfcFibdFYWOgEB32JyE0+Uw63MI0Sfaomg2ZG6T7zUvnJvOLC
SqM8ob7kXJz3rD/K5ZN0JtDYgU5XKBjpu6SSfVVeWSEjyonme2+l157hvDSTIoDhBDjP/UOwsGE1
GthR6QRat5sPS5Zcwk7PebPxNUsfBOMHTsZESQyXxhpbdeagOrGm2N1vKr8nU4N6djfl7DXaNLiu
uYj0ZvzNcvx+cP1bzqNcNzaFDBhtE/i66gzxo900IBSqHQM/zv4RSwq7uGrn8oJdQxdd7mNbncdg
viRz+GGxz2Eutubell8XsBmqZNrHhSDCWkz3vQUcdcCJ6LWuTewJhzSTo1U/kFcfS/PdyxiiVKZ9
bVbgmUMJnGn2h3KdZdOTD/gj9i6Ww33cd3+wKkGtm9wH+UrME3BaDynHy5lYQ1XhatL2k2YA47ca
7ZfBYbxZjcM1BQ+eP5V4UIG84Bm/ZmGDCaaEoBEzfE9fLHC9xewfrQqme3ctQWCt6TZ1MEd+ZCxY
5EZ0BWKHFG8eJJs8eYlVcIoCbnmGz3fVwB62BWa1HV1jx9cUf7fNkMc03CugYUxcc3idhJei4VQG
GpmakpCwHQisee1+NpLcTNDBkMqru6kt3XXm9+fGz8U+HQhYKCv6zhau8UEPlcWTNykn+XVjVw9R
7fNB5PmnYDvxaN8ayj3rA+xwW0Fywh239fTyPQctQaUwPtgxTlgBRSEgfFdRtel80ezQcNH6kMel
o1emCioieY5knWLUcarpmncsIdlrPfQmnxN0KtyHyvZZeVfg8KkFpD0NldDYOw4PUpQew4rZVLR2
Uf+tIxugNt+wloEFcQc3d58I+5Ptr+JLHc1fNjefUyR6e+t3fK4jfj07Gw2GL/QnRhupYyFBbVUt
E+Z5gESrvE03WOk2M9iLsYh54BM37MKxOWmfFAKCSzd7+S0kjE/MWZ/lUHSbrAVK0tbqh9V/szPy
6Ykp0ido/5h9NJspT8ch20w+wDkrd2w1tovFHxaTSjOWUJbhhTDfilYLeUNiTZSg8O8wb/c3cePf
4S4uSJFV0b7MRyzz8QG7ICNzdtCJz8ibA9U3QcQNhbwzftcrD0Xu0sTFPjWMl86G4moO5kOSL4iB
QDz6ZffOYOALAt39ktn5Nistk4bAB+ErOgth8VybxI/wQOUzYQFkLglAZQlBLyXoyAnCZCsbyO4L
xchXGDoHSOTsgPmFJFAKFpfRumdYfDUX/NDHgvYhgbxNCJGK9TTdTxVPNUallU3wZS8gITLPHpd1
YhbvI5fx2IJZK0G5dbw8ooXsoBdOGZcwCGMJJwXlLZekWnalZXSnmTOjwQJIFOumrh/F2PKD1rKV
LBdoIOh6RzPcupk9bWuL9UHaiq29GA+tdJ7t1NoNgfPchyir0tAC91FGa0pRVyZGgrXRmogJ73Kc
ZWSeql+AucuZx/gBPtimbPnJ9pfpMtkFVMOGQi/J5bBH7AwF2Zfk2ptTXrnbfq5eombEQx6Yz0Qg
aTzzHK1K9ROFwdYNzB+Ln3QeUh03vOUYBelzWnQoHBLvyRytjwjceTEcjW7wDwaeSk7bimNrzMJY
P42kTM7RhMI9iE8gNZN1NbJtM4cN+DDrZJfJNmfyrQyCBKqqQaJr7LeMsz1IFE5f4hrkH8WwxtXv
KrPDCwFocrwUdluc5im4syOsD3GjT+64zthwJumBER1r0glu+eBduct4ylK8cNLgVlxxNmjcytrq
o3DeD4di6KGcOstdOfYxY34cERM1MgRfuR7LzZnxJfkl6ejfJKn96cnp0ETupkr5Xg3vHW3TdQPp
czMv03tY2Pc+//aR5eVaAXG5SSb52hKju/EDTmQhj2DPacddxfN3ns0XuOA1hBpYVNn7UlEr/3Oz
+/9L8L+4BLM61JiM//sSfJf8KJY5/+Ma/I//6O9rcPCXbXkMrhxbCNBntkMn+m9aMOwTWiBAhMGb
WG7AOPa/7sHyL67OBL9AIpCAlz5/hn/ehN2/uLWCyIC1Ynseycp/5yoMYON/oTdsVGiOz+xLkkYI
bBgt//MuXCeQG1v26KuoJujJm9ZbcU7cSJ2LHHFxTqCCco4+1lfhfEro5qSt0wH55HM0jdWhJsGW
xPz0F8Me0j42Jc2v991z1ug7z+C2tOBI9TjQBp3Z/6Cwv0KnNu7tPoMVZUFdH0qWYWEADNF27Oim
NuuLHVK9N2DG816f7oyIvGA2EaB3q1O3GIfGUOV69BPy7cHo7azaLTcQhe+WDIOvquT1IiMuM8DQ
RVcaLP+dr7FIOC4I42JWuThMto5gFE5wNyRMLqNaPvRL3CJOFFsV0cSpVfSQlLvEHm6cbKpXf/6n
n9yXOYBdjrrq3vABjSLZmrYFAJA9lgOPgykjqExZxhFafIsnSkY+Sry5e3CFfalZJq5Nk8NaZ6o3
yOnfeLe28+w/Nj53axB406FQwftQSHC6lYo5gJhfXiO/vHHZSMLlFBD71z/zb+72P2NV3SWkB9Z+
vDZnlWzrmj0QeelLm2fFth3vIxOf/BFgpMUWcGo2RRictApR+RmxzoIqGjjFtt/agTJ2oXT9jTvY
v1HmUHqiL0AXi83SQ+RDRu710NSMXnCMwRZt5QOdvFuffZMp8vJUZiQqzTa4l+TX+iYkjYcvYLyu
Fy6lLtfO3hMdcjdQUSbD6tYlNjmQqnRMegAQoOB9Ui9p3BGTCnZpAlmC66QiQOySX8pseTX5H45T
37eJH28IN7WbaWjwehfnKcNz0k7seX09t+24TNXCfsJfq/qKeWYYE9P0gq8s4c8teLr72RRdB9yO
6Ze/A4NY9gO9Sne2WeG36a07WM6md+WGH5SLokJQdnemfpFJoAW8UOjV2pGzwrOdET5UITPnOSQV
BTxtHS/Fb2lRtWhMlAIJGOxO3IQNCZq6ErgUKboLF1+KbCk3hG7AaKfLtl18YI3O0SEeAYgqMkVN
mjHCYXW46tzo2q7B+k3+HedcapcEnlbyl6Z9Cp9iyxU0Y1JrfkRYnrNhune64AklS7XO4Zl0heaO
SGhofaKQDLjOngFEeuTE9TQomirNUhLN4z0yI2E5GkOHJRqJKSPylKoEvkniwc+NNz7xOX7JwiU8
t3N10+oUkFGJNytjMV7EkAGbjixo2bX1xhyqccNlcZcv8gICBHlLxIaIBfTO0hf2kHGUpzfRumS4
ONbXMDAQWBoJMfvbMEJvXRusF8uGXzVwiaE0i/tgWtmFyyfpvTF4EPZjmaW3RFS3gypeezIPsxUi
CgGm609PsSSPXLCDbcq3OWePzY6OQGx3V9fiK2xmnhz0VTcuJ65xZLPutTHprnZ57kuo1TJPKBjy
wp+oZVSy7vnO0hbzlc3UruRX64T7LjBGb2KXNTT++m+rbo5dgMypMmllA/XljG9Thuyfo5KEXJiS
sy58482Oqcl3FoMS7Kd8JJyRcfwn40nKyNzZV4FI2GR3t1Mhlo3ddF9YA0O+4Wl37g3ogl5dE5Ae
iPI5062pzRRJWN730XQHwIg9gY4ONPesuV00MzAaBn6oAfVlUffaN5xWXUJ6tg+c8DyAMjl0njo4
jvp2UQr6vXofx4B9MPTCPlQexAD3zUrwKvQBzwoOX2SlpsnacvL6dEgqcyG5q8QtxyW5B+j8EAXZ
pU25cTat1/Po8GAC86xczS6nd5vhSykhTxLw2XZw6PZUS/AHGan21UJdRJhwpRp/B1XkUZZrvWZz
l+s5rsKtF9re+juDA7vjyh+x2i8ObFNrQfGIPcEarFm2nf38xjQxRPScuGpVUb/GRwfBg0xUCXBH
oHh0K9YVav5YrOA7cDhtxdMDNTwiihr30WbTxulOS5T3V0MMgrq6Kmz1VTnMOBE+c4PteD6UJZty
2Ca0Vr8Ljxuvr/dspUFIUlQspBkpWyb9qRncXeuzVke91m7nOsaalWXzRnm2WGfPLLbxjEy8Esti
fPXM6TXIAc22qfEsupxQBkvwsaGLwu1NrJg5gpqoDq7QipK496EdpN8GjY1LKADLjnlVrOOQj2Jm
wJ0HCru1tYUi0D4KBp+XWc6bMigEN8nwm9ASTEsgevCurXUU4rUA3o1LFU6307G9xmV3XSLB4Jof
kXXgRlX29gNeTG7g4A/pv5xb7dDQGe6SAF9p81BlugJSI8kuvQmia0bBkaDiiDraGon+KZrc4WA5
7OZKbe6wtcPDRObRctM4V+g9YjQf7ZJS8KAYiP4j0R4QSxtBOq0GcWi2JcVN7ObqpCKJiqUNrhJ0
IjZ9unNmZrdhlHKT1M6RBPmIyR8pRkYSayvJkuAnMRCVlBO8xXTUp/p71zr3vdzY+HHpGz/2+nGA
i/zN7BhMl9ZwZ9rWtUSJ4k9rBIrTAcjGwKOED5SHmINM+3VvtZ8EYLVbZeyxrJjoVqT2roTawJKM
3SPoMB8xS8rjliRlflS1/MlQt0SF8SsT+1b+cbpwM4w84y1A9sJ5j1yRuJq1BcadIdomxKcIZiab
lM9tgTKmo6+H0eBjqA6eFsoglhkRzEQWXTQf5YyU8XMAu+KmDwif7AVjkUEbakjzPRQQjpXFzjJc
msNMooqMAceZvpUvU9cgaC92M3vus5kZt1IploPgMVez9uNQjPgC9QmkgWnUToXNLYGp/jgXYEpH
m/gbCSu+LQAztXtHdt0nCh1sPNrLEyPoWbSpZ9LOnirD3mNqjw9h2Me8t1ZBN/QbJrUufIhyn1B4
2YJgr3PE41J7gaQ2BFkPmHA4eWQcHxJOG6N2CWEZy7kc4hfieQNZh78C98ahTMTWREWki1CpdhMp
ZjYrG10RoVAs7Npg1HbhWx32jwZqI/YvoTYdLVKhUasJDlrgiuPHXjuRvPFZdp9uacyoITgH2ByN
WYuwF2g+JzOdNrLXgxzqDqtEQU6Pupi4KhUucFctYWXUTLQOdzngnr7b1RWb3JHlfsmVza+b+VQP
2J0y7XniiDeykhIjNZSSQY+R3dWK4mVIopSywMoa50vEvd2yLj4aqUX7pHiQvggEU26kLnrCGCGe
WrSBqo/56Sn/WKli9yXnd+3QVTFNewDTcoI4D97C4zRfzt5dgeIqikkDthXL5oYL54p23DrURqwo
9c01WAUm1QCZhvBaWemn0gQcFdVXdsLGN9VpuY1UNJCMXichk4b3g9O/uuND3dQfLYIuU5u6mBqx
a87Ib3Cc3I5UK5Q1nNqZd7X8UXZzPdKla0PsX8zQKm0DS0Bvt9oP5pv5JaWGuobnrGVire2cCGOR
FOH/SRkFrLxBHEoaD4RUt4lDtzEorzucZAVuMovwRpq/e3wAmcXnP7U4ppjMQnxT1K85wwiE5ntO
wE+dFp8JMRBetffIScC2L8Pe0ZK0thZXRhOupYdlLugOodapQbti3OP+Ni5GKAA2Dd41I5s/skzy
49kQrYhpCFAOlEx+YGDFfPr0IZs47Sa3i7cEECTQdGTO7ZMk1E2uYdgJ2/qiTXYqMMKBajcVZi2X
uYswzaelJ6wvIL4IvkPjontxmThAbxjwDaTP9OqvfHf5MP8MliduJ1pNF+vAboCtbsZaV2Ovy1xJ
a6betjNhVzaHldbcQcIRvLF00OGNhoSWvrIACgFWkz2dGKvOGPPwJFBH7SAfa5merbV6bhQeKi3a
86rRgeqCadKhJqe68UY4LEoBdz5D4iVkxIiaOMqqLIHsY/ITGP0Ch+hB5bPjr+XCYq7/rbH/VVoD
GPcz9wWilCWGQFurAqPxLdPqQFpcv42J4LMQDvc0VrBYBmutG5RaPGhpBWGqZYSS7aOWE9ZaU2hw
PJlq96rEX6i0yHDgLuPmHGo8Bk1Kyw4XrT30tQAxmd2T1ErESssR4665T9vut6DLQ62gfB8MRIq5
i1KRfequHUrqEFSttHRRav0iuALelRgZJQATPozM3jghGkV8FWt3o6stjgE6xwkaxUIM1Yy6bw/d
I5EOIkYIIEdEkCyv6y3ZjR2F22wvYIcLbY300UcWaCTtmoAtEZqZCF1GjIS/zFj91jOPzFRbKB1r
JOmUY6Zs+Hr4qCrnCmelk/PmpZAGyBoJpinuTUy3RBy3g9WeJlQN7OeeOpnyKGRdlEEb6tx7s6xf
I4yKXAJLzZO6t0prk/kelXhxD+v8tyYxCGSdwjKLTH7vsDqiitlXydvEmJVYJ/uLwGtfR4tli92d
UrAptuPd1FXzqkW2ThncNFwSYE4YgTgqGxjL8G1W1VsMwDzqs+c4EANxv5bRartkhLFo/RXbBX4D
mhZ+i3a0WJEEW79vt2Exf7UmPynRRPJboYOUTfqb21iP+AnrjGjjVu1h8aJf0/Ymnt7hJR+N13IB
K1KpK9qnaBRjhviReRkKdgK836fB57OT/7qB+pLhb70wmC0yZhC2/RLKhqy4eJ+YoJZWtxdO8RuV
6WebNq/z6F/sdj4OtdqZHTXxSfBbehEnyzJ7JegYawoP80xBlZnyB7o2HXEh5Gamv3QO772se2V4
8EpTzEk9BjB9sqObcL+4FO5nUCnEY3p8EHGzzyhQsy2kg5E5/tadvJtsplEy2LifmGhLB8KZ338u
croOAmhVykNWnB1QUfD5a5vXNGrukw5gUw+0vbJNfXN//fP7MIF+dRS/oTUSjadOwBhcfY5Nccs7
YJPnya8MjUvZUwes4uR3cqlhdK/cvPnqLtFOjckn6uhknUlxPyzTVg4Uu6yAkstIbyj5jGJk12x7
biJm6pZXEMPm2xebyW8q1GfWZ9vah1oRmzpkyQoF+RQm8LZ/7gtDXvkpyY18l3IN3xYTR+SpWM5B
29m7aolfCmXYqziPc8rEbkjWL072NYfBeK7vFrL9tTVl59CM+NtmHoOj3CCjWA8vxCkOJtPU9WgM
mBNo8vBydBDD2LxEeTsZffRBN9092AUz8gpExrpojOFYO2hXHR5cdW7eZ2IIKfrydAzm/D2Jk1u7
540wczUfHJrFfClXqYfkui6suxQR7batOfnMTnttdBhbjPLL5fuzFbBNep/hP+r57zE04fUqpnbz
vbO8gMRJb2tuvfGBHZG9DwXAR6QTI2y4AjaXGHYNRQCnGYajcsyauYL5mHtq3hmj85JkiLw47k87
DEPoAAyotPoD1o8vjUELN6e25ywsbmeerWLM1WNkEIoerAlZ4Klqk924iG7Hay1cpZJ83sLHqBf5
vR/Wh6VxEu6DJK8HB8ORWLgLDQFwuLzi/G01qt82Bfzz3kzYMSZnTnRsplhAbD2dVwhzHptuNiR3
Pliy2CPp2U2KwRTEj86DA87XaqAm2WSbIWTdvow0hvzW6jmYaxRvOADpQQzuogTm4SYfxjI1dsr1
1G6oyhuMFcsDu4O7RpkbpNbpfeaPj1yN+UJgAxn66rGS3q6c+7eEbvxVNCbPuIe6iYEDa4Fr8r6P
bKqpB9XhoyloPFr2RzKp8JyRBHHAp7dxsZ1Dq7jqXwdiISVUII7vnAv8DvhT6888CpI2uyohEK+6
AWKNqUlGcUW4QNXzTx0SW7RT56qHCSOm5t0KZj1z5F9UKQCcwQq/iyZpz2RLI3jwvUt7F4gwKybs
ynmY/f0/fIlXXZRwsp7DZQ8j7IvOwbSxs/jbKRBIuEncrno72BkuN7kEet+BlENWwWjEvBKvR9Ec
lqp9HOkLrRu9IKFQ/FI39s5vmbUWcv5ITF7Xvn0Xqnpcg0TdpTMznKGsL7kKP0dyNARyCgoXOK5G
OEc0wQri1w7bv9QFDdKBN81AyxCsynl990wELXuvapxNfU0NoC7q3aS4F7ZtfCvB7qWQE9ZDXj+e
g4KdpwqLYMcPz7g4GWjc4cburZfIq7kLqPozJU5U9J8OxdgwEsZVFo4fs5QMFViJGeNThMtol8Xj
B5zFvU2BTfC3cUjM861lY8cfYhkJdLklG8mq/VQlixlyR9S+eKR6NTEXzodoOjzSBX3xQTF435s8
RKmlYhlYMoimSrzTF+Xv1432KnHn45jiFS7MXzIvuX0T+RktOWNc85XCt5Wkb2AKx13qpj+wPPZ+
SdcqYQtN51WwTzaWh5kPxsaYqvPUqDPbh0uG4w3pESuuPt4S3sxv6KXc6XD6OayKs6N+Fsc4g+BY
cwZCkaQ4GjfVS1plHzQn1X6shv081ii8ogiMkzs+ZQWHJgrCVLTd7AFa+8pK7XkTtpNPs3KcoFEw
0KvmJ1bIPzOt14T8Wxt38DWWiDAoGiinua5jwzyJFk9VYwS6W2/5+7Lk42Iqbh12zsdN6pgbNjS4
Hr13BWK2OOZxuRGxe5Xxw0sqYPHOXlLsaDx9FiXjTM+qzA0SGWOxjA0Zlm/fDN+mlG9HDIKC13K6
DZF3kLqZ6fC/M/hoNgrwQeLyB/JRei0eO36SMzTQ/V2U9Cc5y0+ZKeAo3vzEyag4tF5zacnF7rrI
d2Da+Kfadd6BiL5MVmKsHGeZYZHl697Nmhufj71bAWy2yBA6LmMlxv+0uriQ4IAAQAONAlpZ+0wp
F54Tuhve5+u0S89hZL2ogemIbDzGScZj1BQrr1QflbQ6hjAtl8OECG8veecdPT51PY/RjCZAwsaS
D4Ty9+m8XItO3Melfxeo6jgpJhme5TkUFkYcF5Q5VtIFU9aGwOjoPlef1DxrEued2Yy8XWnxGh3H
ZGRGfLiTfD/A7VMG/23mJVsVuzxKA+6+IQk9CskAHUTkE9kFXdGXE6WShYU5xr55ZaZBx+6adagx
UbasWeZkE9tdwjX0tYBqkskgL9/Ozj1av5Y7Orvwsn8BTrMtRZg9NCXMT9H1W+5bCoOZz+HLUetp
DI4xZMRdZtXZvs/fuYGx6A7tt0g46hQwG0hbPs6yma3DMjIWaBF/HZ2JIROHmUM3lNeBhG1ObhXA
p0fKixM2P0hU4zM7O/qFwWC4GhIm+QjvWwHiquVfajArdUrNa9pPFkkBxHsM6H16yNu55FfyIKmv
I8Fje7HEg9EX30HD28qfbgrJitdn4M3wH3EWkWxWFNOXCvPpELCggMFIeKR1XxCHjlxZespCU4lR
hXHualKEjDomsqqTXHFopG8CUeAGX67MmujOMM77FDvStgcDtfZ1Cd5QfXEN9gB+wUwuRSDRbkwz
2gzk8/iH4r4PkhcGhnS5fGy/Rvnh13s2ZvdB5Ib3EtZlYeTLtcz8q3YyqBGI8iwFpJuwqH9zAnlr
igfE9LxFnQknMAMosMMFxkdEm3tfD4yJgwDMa0vbNBlIEYgofADSRzKRjuc0A7qkEMqjBUr3ahEW
r+IqXBPO43VseqfE4HsWsF5Zgqw/jpSYkI/JU8OHjzM+kRZPfU4SvSWquZH+tdk++APhQiMMHvMq
fVItsNLZhLKWtpsZQhSD+4wmkI6f9SEXZt7760k0F8PxzpaM0AwsLF1oC3mHcl7W/Nz4p7lv29US
kT9My/uqjuXGKMhGwsZ5l7Cz1umD3xvGjsOC2A2sfppB/vS42DbTxI0gVhCeZrp/DEGPFS/VxuHW
VHlBAwQIilLHcdKKBPSyJNsP8/xjuSPYFyq6kiu4YbTTFaGDsypgNNXDvHUbsCXDIFoymSRWqItQ
p7RuAtI3u2woLkAy0dn4C5cn5aFJIWDGvO6o0lhsE2NmW6WpCuZcn6LOeejjGkl9JbKdgj+5Ft4Z
wSGdIlNtZeEwB4CbDjQsC0nBTAd3GD/NXlE9qMi48J2/HTyGNxAM/I0Cw7otrWi5WshtLplydhwo
11MDHpjLo3NYnvKC2aQAgxeaqb+fsk9KvOp2kM1Nk31N+XgHtnO4qiQgaeUuJzRZ+cb2jXCXuNMJ
wR4VKOHRyYvi17QhbDgXb2MJ1aHL2IF1RQXrzZa/bDcFO2bIPWIK95IK/CZorCeDcF6WqmuLm+jB
Gk1IyqZ/HxnVf7B3XktyK1l3fhW9ACaABBJGodBFl7ddXSyym3WDaEPCe5MAnl4feGYkkjM6lO7/
ixNx6LpQQCLN3mt96xTFCJOtbBZm6KCpFSn0OOTAK/TfoNJma3qDBK/iBp2aryFGB94lT636+p4n
NduUTC4mmyEcpaFaeEbBFsNyt1VUCkjEJtUd76tOtutKVOOtcRGh5u0AGzlnR+2zUnCaPQoOw1tF
haUsXFrpMCe3mTndME/px9HjcJ6ijMKrh2paLtx8aVj4emCGEL6rpwvTJviwhVVpZek3C/TQQnrd
XSPUk0qUQfS3BuBHBDcC0nIKH6m1nKGrs3ytYtsshqWStlzDsX90UdbObmnSxaNNI3x3XzKq0iao
DqPVrttwPuYj+zMowC+wvjl7s7hSpHpwZkC1FmPQJUUl6emDTJW1GBJ9mfeEKKJKbhZZFR/jbu+4
NrbA4XuagHtAragHNSYahvNQUTBOdDgBCabhYIIhFo8olcOjnlMhNpCzLBEn+OusuZZuPp7Z7dLh
8u19THjFWq84zXXoRwtDruuhtgHfBDilSLczM/3R7kzqDLUDpLgDDIUbYFgMUNuKWNdOzsjhCGRN
hzQu0zDDaA7E/4E2NMfHAW+Umvo3FJHZg4jbAlPUSFgxAaSEV1JbKa0x2kdpe2C88Xj6KV07M8C2
OVSjoBraq/6/5Dff/p+iujGBEFXyN/KbLkij1589KOKvf/JPD4r7DykEchnH0AkmMiU/7J9R3dY/
kORY0iP3kyqT4yF7+T8mFCEcKZFf2hIFjocL5p/iG9MjlMjU+c8h0Qirivn/I76xf3ehSNdyhe1x
acgqMeD9qrzxWiLN2pnOLmprWwblxuiqb7VbPVYhG7SfbsvlL2r/f6OO+q8AJARDv7L8+So2ZWPd
45Ncy5yTG35yvIQQJPDHdnClkfV0JIhMqqBOzGhG+wOLLIIbYFe3v/9QY/bR/JIg8ONTadxIg49H
PPPrpwY5SKMWWS0qweIyhma1aKl6+DI8Uxt7NzHaS1bKtEp2Xjkc63xrWu6zqsyX2isBORWyW/zh
iv6D84f7gKjLMBgOyKt+vaJyLFUW2Q1d8Do+4zFY64IsBRuo+RCzTNpZ89ixPlDcEB85/Ps/fPwc
JPTLDeHWW7DsLEakzSCbh8RPj6HwhdXT5wDjk4CUySjNsmPcT1O2p/NKSEIznZh2vtsK3kFpbtkl
y1Ovy+9/fxn/NhhcadG+dAzsKB6x87+lAXmewL7apTSTsdBixk4/uiEZqNcdvOkRiigt4CL901eX
9vxjf/3yaNr4ZGt+8ZCuzTfnpy+fCCXCtIR50NfuNfbsbKHqCmnMCJFYllGGv7w5gKhvu4NmwVFQ
TtizNKPDLRp36VrdrZIeRS4hv9hWg+Q1bSEBwwDcBniD0xxlGRh9tc0vbUUlNW1ab22RfmiFXrKv
YBe7ogwpQOXN3PY+xLNiZaYHDZofUezVqH+Q6rwoPEwFYUblvisJhDGpkrYJZZDEPoxgNrvRBIyN
2JIE3Bw/h0Cs2qovhgw5X2inXNCeHSeD9FiF2jzE1I4crkavFL7mml+uCk9aJ1eZn5i1zsp2yH0d
NWfd92vTrTLKDouut+bQgnBYmxLYOzXXJQE21krr3DOVEeOoDJumS06zkGZ/sw6L6oB2i/ZkYX8n
zZLz11Q7a2dAEpt0Hh7s6hOlG1J3VeFt8upZVMmpjEV8GFLIA4ai9wKABhtVMctahEkYoskMZIXV
XU4UghJfA8dcE/846drVGPBzU0l8npJuOhVG90jz6dVx2Wdz0qjOfl4coD7cm4Dsdl6x+mJXBntW
gs3dMTogQ6euNBYkXQOdCEZAMFH40WvucICnAIKDDltk+MGacIF4ZVJbqttuABJMFAVhE3vLjZ96
oU6AgB3Ol5q5bwx/X1cTyQl+9y5r13sgp/RQYXQ52BwXGEVLqZz74HXJvhTaKwSc73qP0WW0Sn9J
Ksat9/G44UUHKNQ3KGfOyBHWUWmZdAg56PGA6ACUr7GyQYInbPKNLt64sJV2rpt+cqzYWvvdbPOx
w6UNxHoEJyWNtl4ZYd4sm7LHo03IDzoKQqjbOS8B7hyyZ86ZRvqsmYqusuexQyUDdCEgza05Y0Oz
Fu30hFkCf36lEbI+mgi+qYPA17bcXVaCcAoESOPJtOe9IkVRxulRZ/tEu4UyNQJjlKlnsO+T2w7X
em7pqcZj9+Y7a+WZALdoaK+N3q521GG+pehpjpZ14TV7MAtHXpy6PYM4LQ+SEIrHBpxybBCWoQuq
F/6w5vvIA27eSxsN3q7P9XdSXA+6TXejdJxp208uMEg7/KTpPcnTAZwHOywulpTtFk2KiVYoDBGX
fk2bqQU6Tfxv2JACGYzsvEjKPBlQwyimENhgtQn8uUoWq7KuLlZck60L7CPz6dJiw+m5Ly7RnbUY
2fG2xdIVYbx02nMAjXXfBwK+jd8ehwFJnYNgbZvFZ2DZ4kK9cUGFPd14IruFomVhqLRjaHCpWTeM
GM2aPaSLYkvf3Xvo2jmKNZb5rnaidku9014IT12jsMieetA+tPG0eZZA66eTLV/Zs5i/Et2pGDYY
8qqL9OES++EbPU7oylVBoE7jJ4s81fotU6CJTn2ETWlRMs+EXI0OZlKrkQfT+WpNLrrSEe+eoBf4
lgov4qjLzNiqOURnwExI+a1winYF+w75ZOuBZ0lDe41DHt65Gmeck1ikRnXtHF2Q7IoGQxnINZKC
LwINiNTivOwIU00u44BoXjp0d/G3nwwytDeUgjhSUtkPNHqPhTdLctxtXw53WoIVHCWYe2A0inI8
TdzBw1h8NmreOZPiEIbF8sU0nLspGzB1kJ16t2FirQWvRrC1DJqXWYI09EcbCPCZBsdGzqFiOaok
MGIucswV5YwX+CmvRjH5i76gVZsADsSnoWmrHK1QnpbDyjB3EV2YRa+4sYCsk4Pdjad85C5KMgaC
ukTpgmF5AdW82Wee/2Xi+a0KnAsLq2HhmBBebKk/EvwNQm7+BlLS1YKdxtHYUTVTODo/p6avFgYl
jpDkpXBqf28GXwcmNorWERJoS28XA8IhwEpWsZ58GyQSNYBaWZvK1LadZlqnrNexwIX2Y6I7h3rM
PIY+ss0q9M+jM/ECxcM5GcLgoCgSPOiBXFlaXGJkYOIcsu5Q0EgyJ6b5QPEAclaunQk4grL9WnfQ
5xYF70mm2ueu40jbNQiMDYdtDqAcefBgoISNu4/jEYlp623M0nlqc1p3fvBG+uPwWGRLxwP0XUaY
7oY2d7kHfXYiH+PGb3d7VHcR8ChWuDEv1bE0jEU36DT9yW0li0NvuxaHaIX3Qx9YYFW4AaIq3RrF
hMPxmmM4CbUZq/84h3/FOxZvNNQhedSWKlb62Dcb5SKYc/rhhE/lr51C2XXJWtj9adBhoNdzbPaP
n+FaX4N6iJZlEJSsCybJ24PB9spmlPgx8loQuhTVh+GC4TmWOgLV0r8VCdFZhWGtvHkz4VR0RNTk
cuQskeLqzjcrYW6xZlzNmDM+KFRdJ/b0D8jJ6DDpFFWygfaE476mdjStNeF29FQ1hLP5BKrJhZqB
xTcSyn1g/VQIuHejx+D2srnNHqs3BFbx1k7WVkBqcx97GxTUh0yU6lCOTCddoi2jXkBjqBVuRfis
oqzHY5/aV9e18a6KcQ9my95ODQU+0bTR2hxPGjGC9tRV+04r9YXSM29Tdx0xhHlkf5IUW1d64hIr
NvlQ8tls5NGUkkMAlIi4b4rm8Jl6tPGarfCFQrYIhvZTRt7EknoV1rjKubU44VGkvnZZ6u+8iuDj
VvrHQeK1ruL6DVE9HQ5ZufQoqZYiCtr2TXhmm9kfOrtfVk5REoyF01CZXb4Zau2lsbKPLB2AvJQI
Z30oD9TdXfpO4i02SXeJJczNRI/bnU6TwqSNDBguJq21zSb8bjD8N6QzHGOKCmitDdL6IghR03uX
InLSkLZQCMA7OBuCjdka3OMRBtEENDt4HVJrxDdfMLZhp2iEd45ELOxNg5S+Ec9xOZuPA1zIDW5k
F1eyTzYaRWQi2fArZ4gBSIHa12P36EofQg6CBTlbnJsWiAskyRTzczu7oMPZDw1hCGnFxXnSWaPL
AMNpN7unJTZqf/ZTOxir3dlh3c9ea4H6O7C8rTe7sEuglqU3Qh9BIIp0XM5+7YHiZDr7ase22uG2
PZHsnOwM5oHAc0+idXB9Dzif4d5ugpKWIdxCJOjjS7EDBM+CGaP3zx3E7rMe++pNLcD17HPRKsU4
N6iaN+didqCPUY8WYVqRJJUQsFRgVJ8wrINEWYYY2PN0esNYcMz1x7J5R97wPc9ZgsrZ907nMcdC
me8KbNo5Jk6SINGYA4hA8gCIekUv825jpS9mSz3GeibzpDkgV9hE2O6L2X9fYcRPcHlYjnUtlEez
X6Rnx2jOCus+euhjkzY0x5AMbCwYXSsKMTRR6nZbFOh3OzS77IDVgKykBZ1HevmDOyMKGm96VeLW
zeiCZoYYGAimnBlrAFGEct5W1+plbRB1QquMXUNLiaeWGB+zg24OBJYAkKM9aff+1opRj/tgMx5q
m6qth/q7bosrbpVhgeCOzaE3Pjol9TJsCbCmtH4zaAYGzjzbVpX/NSJSpBvMb/PCg+cDeKaPNUZY
W3Dva8vW31A/rqOEFqDdYelte1Iqvf1g8exLQH4Y0/jadSivLMrXshq+WEWHK1c0b44aG2YvHPFf
YblQEcywqwB6A3zkW9aaTeWFeE9taac1+RuD2ZJrQHGAuK8rHn/2nmlNvne3pJX4EgvaYUX0rYbU
w4NFeJa5dEnyjEkrl9WFRhvgScSPD8ZUn9KKmzgAalPgBOzMqPmjgz5o5Pj2J9r2q0BivoEtig+J
OjVOHPaoiz7DIx2P9amvVL4Ks4FygE+YUkUY+oPtqtecQxr+EGuih4yCXy4tNAxTlz3YpfpshiSt
TVSq6xCSaJ7+SFjwHwVSjyKwrkmRdAsaEJJaLS9IMhObekACYTLR3vxSluWXwO38pdmiWUTfhGaw
XZFFoBbkcCgWMXEZAv8Aozdajo2/NhJEJcG6BBuwzCxEICKgrox5Z5l38J5yiyoLSUtLNhcA7MLg
3k60eIQxHOlmr7usOREUsS8N55LkmJOsDJ1eVbWHKtdegJNOS9fs0GZmVBwbuQ10feeqbBXGY39J
GpTc2Po3keLsM2IGiTRjA0QVHeqQjouwKA6M6Q/SYrZGqrOLKVCf5SYoWdOpAYa4JBLHrgXYAgZZ
3A1QJQgwC3HXtmh5tnTfb441xOdMpa8JlfQitCQdt+7MCnhjJ/+CSio7CV+tVOSqnetLlCHDTKQg
8MR0hnXXdGoX8MNd+ysxhMCWGnjog/ehsqA+BO1YH378nxA7tmb5w8S2fD62YrFuHlWaj5xUgOtz
/9ad2b0RWXcIjfhL4q/ZULxWNlCQ/BpI+Y3wRbQKBk2wUtUkM89TddV+baW76lMKCR4tRr3ADk6w
3nKC3U2SzVmLoa+1cjWFZFUl7hn0A98s2WSue4m6z54Xfk5nW249d716mmuIqXdSJrssHx9bxmKB
xsMdmp013h1HNUskxTsB0Q75eX9WaXgnJloQ/zTSvkDzsOzahAYG6tfGtY9ZidR1dAd305ZMlHFN
zujsTr3E7vDWE3dRdjfC+3iNkdXpbvwJPuVntRgqGNzoviIaU066y1lQ44qjZU3VYazpIhWNhZ5f
q48VUR2rpkVi331So3si08Jd1iIhts4+6AY5kA4HbDzRH0qtHcHuHUR7u9QJcGTsshW2R1TNgUNY
i02ngK/Eu3YaqhjOe8VtN6JnNK7eUh8RCUchsyKk4GPuFyvNRSKUjwEkZoIcGt+jrxcizhui2j8E
gMQ9OubXKDJeCZtGZMt8wV8vX+iRBY9sVjgKZjQ/qqDaGdx3KOPaaaBKQQ+1e4tl/8UJwLCLoPwq
aDjpxqxrMyCKaIg+y14cuzIBSlDrrxoG9mWSEExRTMibjFrg4YloqjbFCLUSASz8SWJy5+luyhEu
O2746E7zYboqt20y8DedU2x1EAajfmXbhHFY+OzMISBBUEuPODJI/Q1Hxg+ZVqmZXClmHZPKNj6L
CPZZGOi7MgcKqRrrGHaNf6gG1W4MBCoYHqaLWdu3wTQx54vR3djORHt1QPFtlsLcTJ+KoelX1Axj
VvPikCglVkqPtkOLWkD5JgndpU3XvSwu+hTsOuW23zo/XkjpIsluMo78A99MacFjaIB8kOZz2Hog
HSYa8FkAu0Y9mjxTLaVu1eaPjrLKUzPMZFb7VjjuaUS1EpT+hyvjTZWqfYXnDr23vhir7i1DeAP1
AA9Jm72CtF15gVx6rU81Qi0x7oNbUEiASvToOVOc2SXU8LpzSmOOnAkohMh1/OhRIhp3jP7RDonR
UtYXG4Jwg/rC7x20NX5d72IsNrxfC9OkezRZe2fUvuoZYjZN26RkfnY+/hJezUDzPmTfAYpHul6I
m44HP0/z98zCYFZL5C4hs958gO2MYj+zVK1pgsPLlk/P3FPZzm6lAO5R2NUnS8U3JLbTQrPCbU87
mVktWhq5ep768FWPXhLq6otUKXcbQ7exyo8wC/rPRuSK0/yr3kJQ6PoPOIGqnWuBkjLDD60ekAqm
4xUQ7CVIJc6bGD4cBQfWnRiphbfNh4oEuXG6x01k7DoQyNSbgjl8ZThWfXbReT8fmiG+Oaa8htWY
wUmfViJNsBDVETGkhrUGsXNvBFQH5aODqZy98tzp6iD5CkVU4jmcfU19MK1My/lEuAEM4/pjBMhB
kCBbhT4IQVyMry2ZxWCxp1dUFy9BV3IK5ch1CkqNEUiOQUPNwC1oMvvQDVh9sqk6Ia+kpe7D/wVL
/8Nqao3YCrBp4O/3P3y9vUEoBkBB0VOTGzV0X6FBUvFBjT/4jtpQ5ntzmvwjxgrFfHrm3XXmP8/r
b0mTPQEi3oTC+DJ4iFXkEH24kwnKEBYO5hPwlRFTyQA1NCc7u66tg8Zjb732VFsrpVH0pnlNx7Po
xzUVwSu5bhwk2K1xnIW8G7k51QjENXBbfHIFYw/nVrc8hZo1Ut/o/R3JN4BDz00ko0sc9NlxXCiE
hRgue+NRK73P1TjFuyGFcWOUoAEbERZ70wIcJYEmLgydZLY+bB4nb6/rlThUOFzrZBzOWZRESEpn
ebWlAcCTqt5lug3pjkKjPtc4iMtdmSgmF1P0DrgnpHP0NWa3Gc7aoD1SJn/frErZRvuyyd8oLEFM
ZfrDQ6covdnmNSOXSAjjkxQ3O6WCxzHuNZh1wCNo4gWgdA/kTfS5LkkEluzX4sFZ2xx6F7VWoXTD
ScdqWKzcKdyQJ9iuUsERzScnhEPbA8J8+9Ck9is2WpA+AnUFsRsEU98nkyOvEQ477NjlJinYBrWB
9HaaQnKr9V+1mNwOXPDx/tBOwJGsEE1zZVBCTIX8zhaHQFLE3wi2vKsFMwLvGh8wEASoNwo2UccG
YRSFs1WVTSI27OPYK/c+E8Qafaf/lbw/JIeieolxZe1Yrvd6D2e3F7la+egKkXf32UEW4YcBj3gF
og1LQsDhvU11ZND4EWJJRlOOmTVE7Y2Tow+WdQUCDvTzsQZPn9pTizcy50KDPFv1BIwvE00sU5W9
5QhW2Ii59UMs8Iez3diFzHaLHjHvRreGknmaAMeO9TbOeBbeiGS9b7OVhx4iNF4tJP78Jo/QZbH2
BL/qCK1ZohVpWOvqlyBi3ZQltX2S3USjNxsmvT4dt1be4EJCjMi2qgrTXVjRAOCQRf3n4BrztmOk
uFznMWImTxysDrFZintq40aSWAaZrw3u3JK5035oiPRzZlpzPHLttf9M/Ka3ykbKor6WPMZmf0Dm
UG29OLXIFIUXmobmptXj6ZQlyOoMa+dkxRMiZ7Eqq+k5B5n6wEGclWEIS6p9HCas/ilJqnVhkBS3
0DuqvaY3YKbKJtKpSZVHkVravPTTRA6cMwFv71xXYaK0zrZmHl2TYREi5ffi9qaV0Tej30VkbhDr
Tq2R6J9moRH7Zb5VBbUaYwJdOXnNps2RWpQWpzKmXbpwTjROkOmxOuVRvk2KGbBuVq963fXQk/yb
kIBChOlGbLYoTPwQxVs+6vWxHBgEDvI4rUUwZlN2IYvBBT2FK4AZCJDowCnxR4ig2csTcZZfKrw7
jbhUheEhC6LYpOe7PKfyKTwKUj/6fv9F8fgDxYOQEogZ9Fr/70KCT6/1xzdiQ36WEvzvf/Yvkocr
6JV6KApMgGa6QDLwl5jA/QedVES1NkhLnf66pM/9LzEB4ErDFLonTfAahqVzFf8SE7j/cGmIAt1A
bvOXzuB//o/34b8H34rLX23T5rdf/9zg/7deu46IwHBNTE2WpUvT/a27Wti5k4zYPx7GJvleu9kl
iUzCHS3I406Kw1rf2sr6VtF4akJsMJpS4DI4vuT3OMEDUmSXn+7fPy/wlwv6N8rmjytC3SA903WF
YfymOSDmViscn+UpHdWzYyE6TCoYyEgZKWjSYuXc0PZAErt0raL0nkUj3DhFlatzs7ttPulx/Kg5
cAdgYLM9HBCXGgDE8+LIBoeURbe/jkX3bKtg3WveTWtiQJZrq4oIVyhL3MjNfmz5qmC67jP7CRkg
4uvAHK5j1u6xmsN7rgnLhRCQ5/dKBN8tzJN4Lt65Uxs1XYc6JH1cdtcBlWlp+7d4CjZTz749obEl
fhTk0vzSOd21MeJ3LwIs7W50o7zkc96zT3M19N2bLPPL7AeyzfaKpPTUda8VKX5EMPctJajpDBf3
DnvtXUEvccr8XgTpvSvwFnG+DDysmQrXNUi7+lXV2kYrE5SUXh0uxoYKXYKH3pLYhsF09fG9L2GR
EZfpCTCBaYlweHTDzxkT/JjcJcWYhSwNxKKSC6wJDBmDFxYx6njBE+BoaHD1PumfMEo9WVV8z3hy
mKfOhEecA6GdYuIBXW/juObZKLkvdcbC4HmXjmFWhvzwhoEHCgDpXLR1ZHGyTEBnI1hIKrfnUc5X
7jogn3C1Uj1Z1BBmtMC9kFFAqjieVjBtMLNod2GTambKoGhWvaVwmY8eR+qYk9m6mE1Weltu6rh/
rip19W0yQJtEPjXeJ4fYE9Xlx4o/k5Z3q3WQhFrzmOfNlwk+8h8G+awX+VnToCMXpldmz2ISmLW/
K1yaiPpjbzZ41ecyM6ctPPIIszt742fpxRrS79xzYBKxsYoryBKl9s1MoUUYd9HG6V/z+y9zws+v
nP27vGQG5PLqULVCWCQc9zdhB3GB0D0SYkNznpvs1LU1Nfpy0Lp0uijK3+QZGDRNPRtJcS893sjZ
zJWXWLjGB194L1bR7otwX4zxZ4xS1ETjM2eIoxUqatTkCrB/voV2e/WlukJ329Q/cIkjaQV+QzWU
dzcLQ/rgUXEh7IEyuvlNs1Oiknk9u2DjpcGyih04tOZx7BKU5tpHWapnOnVnI+dgHiXFEg361tBv
lYmsLmWUSq6pL40n8mDIeknvFjt4wtP05m7SVZn/KfKEt97I3v/+2Yp/IyPNdxPxmItSR3jO72Sk
epog3E6qmzVT65BTH8mCz4Mo7hyr73Grrbpvjmw+/XjXq5r5xWq4jYBSsRjLXUA2OIwODptEy2ER
Iw6UKy9XcjS+/P2FzpK43waha5gSDaYhYUKZvwvJSlUEdeiMVL+mFtwK7j879PFDF3eapmc6M9sY
EXM8JPBjswuWVn8oby0Bx3qWYS4er0NmX4Jha/KocVaeTSYsK0jPhSa/Zfo2ElSFiFgkmJFimc+b
muPfJG/0XurFvZbobax2D83+nVizbVSPVzZC15DGrHAzeu7ZzQtGPCTNou7yu5UySowcqyCTl90I
LD3tvqM1HnXR9zYGi1m2z+k8YPoPgi0CcmfDs8bUkLvJOcQ1zeb1Iszg/ce40KyDUwSrgTUPgSud
PqbJqrgq2AwPvpeTzUDcg52crTmwqMOWmZznETM5wGARLLvNcaTj+iet0398IB6vIWs7I8j9TffG
uqESbeSBdJSWMH8D5yXtx3IRL5GRDmcigsWSZUcxxXers9ZKc89EkC3xJH6ZQsDFddhRnOgPOn3Q
iptGgPv3vx80s4rx3wYNSizHZd/CIf53NVZHKrLIdeaKcFYCeghZTXDWbfccqvToUNFnsDb7YlJX
elv3HIlubOLf8SQ2Ga3Zp50G9a47hxFrqpkcUTOtyOPe+GF2bJxmXyZ0rMfA2k6WeHes6mSNX8FU
g0yMv9sZVGUtPpeOv0qm+L0drS0+v3Pc+U+DfS8gUsW4Feclg0Vn1ab5XcrmqSioy5pqn4a8jqTm
xGN66Tx/5WfcX+STSUzPgNP2EQ3eRkvKm+8jY7f6x3bElN+WABTKGakNTJVhNJGXoJzxkTCQC5pk
cBk7Vd851H7z9TWZFl8KOz5LEgDmB0UO2b7MnFtOGT1OB5BYyTFgaY8k7pt581E71hZDMrGUn3Kv
hF2JvRsax0V43TWzaNrxtYMmOpehvR3BNPYMwliYnwjG+sMi8B+eq2Bv6uDax8ViiVn895PKzktz
RVHCZA0ITfdh3kpQSbsgP310bYgkXmL+SVP5u8qTGRK6nelK1KXIaZ3fdp4JZUg5KUaSa5dAuoyl
YR5N+81MKFCxGhtZfxXxvFPpTk0MVi1BEBBodG/Q4BhG/fD3A9v4XeL543Jcy0F1byPjcOcl+6cb
EHsxQJ0BIXbGcC1k8uQb3fPk9Xj4AjZogSheLCo6ymyeiUpy/3D7xfzjf90RzHADm4240CWund/u
fxXg7tMCVo1IevUcNHk2ICN7iQ1sycBODywAqFjtR08jvQCwKQDdo6Z7nnFVYGlNMgqbz2ROZuzs
8FONKTOZpib1ILR1qFNu1QaizlU1XfrO/dPE9R8Gj+m5EmWohFco5W9bdt2FUyUE7Ru4hae6dD5M
SdE1MPpNL0K0G6KYS2sjGK/5tY8zyqnlSfrlIhPOVvO+GLxq2ACKS1Wz+v/9g7V/H2eGcHSHuGiT
Zdllz/WbXpo+9pjaDod2DVTgKEPjIfiSh3IABSNpCpOx6ZOkSyX9ajS2hEbGscEd/JdGjGvJ6vIw
WBqpuNlRS8Iv2b3jO7Ab1XV6S+M+rDtjQbFy12PkQZiBMMdCetJ36ByDcOM1CJPHQT0wtyc0W8tF
YuFx0xlImoYKxpHxe6agHSk/P/oxris8nqsp5ijGcudUVJRxFT1HXvB9Hg5FxQPNkBI+xDHHkR5I
vqaRui5YLvRMexMhW9yhRxoQ195T3oUvw3ySCSWNhyAs8fol96jJ76PHLr9z+tcW4/gf7jckyN93
QIbJuRkdPAdLA/H4jzXkp1fJUA3EJcmGLs0qZHb5cVIOo1HQk/btHSefxPsURum71F/1fDxlxYwA
928RLcZiavEDcX4CyCtjEtuN5Htc91edTttDLzlvWfgd68r5sJ6q0vzsdOZLf2xCcNUt2g66FqlP
Vc28lpywEi+9uDw4k7mE0mtYr8ywOnGSJBrxwzbKQ5C96HOLqWZWpDc+azwUKSYJpvDQfcvotyzo
6xnEKMU9Ah1XQguLpt0WnRw0tkp7Dx2OCWywiDKiXTdo8PU6e6AzArtqdODPxOxFF5oHwDmjNLTo
B5qYqqlNpvpZ/lBMCC5UCSqKvrQHkA/WIjbaePxEnIJHgRhCOjMGGKbKorpeFiFyBlRRWTNR1kP2
Hdk1YA8VrfkaE33xcu1m1bAeupdcgyc+2ZDXZZHcTHACi9ZFy+eUGUn26SMcGHLObLxXtu3tykzi
Nh3JRowi79MPiXTcc8HTs2M7gv4JtHRtoCZGO5nZCdTlD72zO6Ubk3ooueplvHakB0wMjfOKlu+1
SN1kPyQ5ABQLTKVdTseYJ9rrY7KH/X8gi5qyp9A+2475WtvV87zozOt809XXVmMimDfPrk/ekF5O
Fnu0x05ymLA0zrDGvJ8kTfTZjYarSNI7UJ9jMJpbstMpbBv5PWPsqUFRc1Tddd4LaLn/NGtZRcsz
i6v8GArZ01hEmVpDUSj7PSRrDiFJu884m8Faib9rE+HiRB0KYocW3rHtQcV4tAyJC+UV5ECMMZYQ
0C55LyZrEZafOztGuyOi91aEQMsYVW70nmlyBWidnK6Z8iUp8FeMZo+RSV4o6p4oeq/C6iAj+tVm
fpz9SnYcvvqi2ZMHeastuYXg/Q5X+1KayZ3z+5Wm4rvFwdnts+t8EE9ddUWccZ0AeOXVLDvrdMqJ
5aMscvqyfK9OS+9jHd2HPv4emnMyoRw3fpSeG5NIAVDjS3iUT1nXXcmpEun0niafueBbk9TYRRl1
EEppyIIorAhS16dKW07aWlc6BM+kwOeVbaNkQDbW9Td7EncXYzZVZyr2TG8zReSB3up7Rwwy79E9
VAhZ0fYxFTImZaFn5NPRKk6b43wMjx3Sq9qnhj1UZbo38vae54KKPr6jsCeicSApft4jORBknN67
Zc+e7639JrsJ1T+PA1GOplWRM0lcpEFOd4Kfy+mfsYZsdd3ajql6jW0asuG57aP3JmGCSfNjWxbH
nnyLUCMyktVo/j3aBs/z9t8egd4Qa2ta0SZE6WQER8ft7sbIZF9QVp7LSUh1r9lcwnFbMhEw5elg
ttHGcfcDs7vaenqWxE9CxN8xnKhxQXRNXjJJKgkZ3vHo3ZKpupVLqJ23Oa9ovlzlj7wzwbxfHFjt
aUNC5nhGmP65njqaqUz4mkEhpm6fzU6tiM3Fd+je1Nhd88C7zRWyJMyPaYT83duA7MXQzta5oNo9
IQqhQg10Xz0X6O1a41sEi2X+VMj/M+wBT2NyZiDFmk4VX2NAfaqC/pDRkqReZE32BpkiAmvARvP2
lVgwjmIjtgPMpJwTI05QcaGugptkjPo1tbNL18TvvYPfATywSb3eaTnTBPmLEcJ10pL3+ThBkfHK
Di3HlW1e2pDTce0AfwhsGhd1xc/NRroLEfdPUJJjQviUeqM8iL6AlEOSfY0eJ27Z7heqetREJfDj
ucH/Yu88liNHtmz7Lz3HNQfgUNPQikEdZHICI5kZ0Frj69/yqPvsVWW11X0971lZViYJ4XBxzt5r
U1gjP8AavzWNuAu98Z2V04SvUHPqvQ4rxow4Y9VN667mXFuPyC1fyvRV06eJry/+bsLoDoF+sCa3
NN8Dd7rXGXnw8cC2oWM9smnMaRA1BpD8Oid2e0SgHiLNrpU5oJD9sc1cY0WwjbcssVtACqujdT/3
P/I4iJfSx5oyRB0iVh32Lq77re64+dYvK2zAgD40eoSbxA3alVYbe9j+VGbd+MuI+vcbwSgraARV
DbJYIjZXFM/WoSREyNXbdk0OG1jM1waY2v52AX7ttrDYg80ISANFotZs3fLIwpQc4A8wSYmyW0qD
G0CiFqdpsmqSiw1Dai67ZhXGpgRTm6BoZtnqiEZBGzncd5X12NoK4apxx1qTPtPAg7XTklKYuZTa
RsineawR+16l3srRSo5O5tftgqyx+ZXACFnpPURbdt2rqf6ZQ2XZzw6CjRKHJY5TnrdVYNy2Zm9T
e1CGcNHX+94OviftDGVPdXdszMBt+xhmLFZ2mKe7XCM4ba7PiYG7v/Hrx4L6LEC1UoWgdTPyl+Hg
MSNs6GNZy7hADEivO9nV2M8t+EbBbExbV7VCSZ0vpAun32GJiyyj2bSY3WWWIaKPubYgDxH2BySa
YxarMarUeIqb5r6iYABU2bt3xhQJLYfCBL3cquR7oEV00Jw83vHvlS+ZUTXH5873dGy05DCw0HPj
bsX9skPsNf27DOcPL8Q11OX+d2GTq1gVzgBdW9F2MJOYvd5ypGZ/MHrTR0HzKpwwdzPFDqfOQzoL
o6NfQayKqOJXO3eYonWZkGlYyu7AiujSt++/MGZTCTFjFtm+oI24zKaGEZOAymnDowXo4s6CfcMO
Lz7ilsWQIxpA+omSCFYPSIWvelOwZ2W0FBpZGKlODJbpp95eDMGbr1qQmNNfuzZAu9/ybIUjASFr
9dX68DCCrSJRkXZDOxPsLt8uwGVWcg+ZJbkH26hHYcw89pnZ1mtjo5uOvD7eFw5ZTwySLT75b6q2
B7AH1NN9B3GmoKec2j/bLPzRqsJyx7wfatNi6tI7ux6fsuQhrjVc15H2lQnBnjnGAJBcScV6IU6b
3KgQ3gnlDXPskRcVz23P5NzCaGE9rRqGGMczaAfodgDdAHQOWWio/gPFwIP+BBfjo9XSBytnMXAK
f58LlF1N8N11rL6Fpt/5bbZRFY1xQqVRkgfdsiqpyheCde6aCktL6qKZXDuKOuovOjiIF7ilvwcn
pQx6N/U9nQkF4fDYzZolR4WJuHhBp9VCjGyyXN6KaDNbioLdT+rcyuzDGafIPXy9j6goN2COuFXe
nNpfhZq1q7TioXUKincJWuTo2jghCKDwqioXns6qXoIgQw7GQGHIzR0LG6lFcAp/sKWfuYxt3Nvs
gyHv+VF0hTDFWuBuxkobl3S4CDXK7wAuPEqrDQlZH25tJ2w438Qj43r3OTS2Oe0Vqb1OUX4n6/Db
nKKzXRfD2nX2o8O7slmfVQk6Kujv4ONZtmH7mc+YyFOWNc2oV81ooKGfDjl76XXDzO6lscPBDhBW
pDMwBI4KKRgFKWWIvPnO+dhCtfuMqMS3DN24O6q2AXE/bz7Pi94U+766c76qiu/eLbYZyiaPVTpL
0/M0pbfmTJGxjVSb07b+MTf6iyqC1b4xLFQ91SP+ohc4pnjaWn4v2saha8M5hQhiVscn0QdXC0O7
4dj3BkuyktMKR8cxzttVh7gyD797azxaHO5Dqu6JdFjug1fkyw+91d+7BQmXc0moeDbSYrdasHR2
9lz53M6o9iQNPNtG+zX2NjsMnS9F5wgpVMdL0Vk7tO265WLeoM8Hq+2k3q8qnqqLUV2hLjOQFHYn
tYsa6fgsmpB9qZM/2DV1vpiH5ISMj6qbOA5En62NfLLlAyKVdxP085thHqKWLTBGCA/7JkTIl7EL
rrbxFo8eHzwfLKomxMDOCfbKfcDrSObkNNacvwM7vKJDXJhRtmfInTp+OPusj4mS4mjE286vzn0Z
fkeU21E0qKEcfU9z99EyrG+dMNVZ87xkFTvtHdMcutajrLo3ow1eA5tdG7a+B/VhgX5XNZSFLeqz
Gq/qMHp70erDUC/0tkkz7zOvOZLfeVZfLfSnjTamx1BC+3TDtZwo1vhx9qGqnKoA7uPcixv6Kq3x
XA7VSol+OoSnXt09hYB+U07EesAJH9RZZsmHhleeNfXWkpQru5JN6kW1MNUfqT1nkmUf6ntUpTHV
OTQMHlFhxHsfHTENpQ+bo4w+swPFu6emDrWVLN32qSuguPC7sFdv1ceuep8s3k+quO/W6Vndn2iS
s9tS4U+MfY8mci6QLpXpla3tXuQPIk4WcY8CScz+i2aX25ZR0OrdITHTk9kcM7c+NKqZZoTiiQ92
YkiE6zzx9nHYvzmqb5sBZTe6Y9hxw3P7zNn5oor5t5kxinOE4dZLxJJtSRAL7BM/Uu43JdgI0X7z
FlAe0+PgmMvsZGnhd4cncJjYComcYNF2bYcP+eSf/YIqmlwBnNuNlWkt6bzv1KRqBBAIzWxXc1i3
GACW77xEiDMRsql981wXJ/DVB937aEinUEhCzeY3Vx2vtPaGtxZjRBgYJ8rvdEZ5CWlQfEizPqg5
bGw6Mg7YIauHbAv7pZ59Mojdl7Lic3PC7o0214Oqf6sKeisJHCJFcDa8F23gyc/Oi+rxVtHFMLsP
1eaNGPe59paO2a2/heSdkV291OqMxC4+5JThcc6p8D6UafSiqakqD9IHb2aWMxMKzhR1q2LAs9ux
o2hZHeV09vVnkt4VEPU7tpJvnw45xCgAzWb8IhF6lx5K9OEZHvWF5KxgZWSgN3ctJT8Ow/i+RxfA
vTdfDHt4MpUGq+zJmHPddZwWxLS7vY9BcCPUbsJDSQVcvMJXeYBpWSFF4ygXE+GMzuV5kjAz/Z4t
aWgN+DKdYiXC6dONM21JLj1swQYX7Rj19xTzz2za1oOFoKnlE3XsdFoTCMuGxtpMRIAscp2VOIu7
PWmGqN8pwtVW+pmLLy9GLJVzvDC7V9QXRMMG67jlU7HNCEMyP8yq6VOq9WcM1GZYo0Mk7Bqbk2p4
2NB12sLJ1rer1VFVLkxtukQ+tdeMZPU6+Yzb6ZIgVIQLc3E07tL1dzU5TKBxMUsh57+4gfbDzPx1
6LAtYuHJ462wqU/CWDujkmyXbKFxxITEmTTTkSboxhq6ey9kC16674gB/QWZBgSMeAmMMeNijf1T
YpZkAcnhiWIVuCyOHnOEIbSpOfoU0acNQnzhw2v1TapxjmafsSeRAgFIz9bDa+mZO+TkbCL7bkNJ
6JfH5WlG91Yl3Dlka5+grUsDHWvVSu5ZK91DRDoHk+UPyMrYicv0czC150lYW90mdGEaOzhf2rKM
4/cEOfFCC8DZoX3e1rjyAPJvSDKlJOv5/lJYmFBbyPZ6gK7udqlNSkSVY89KCsgQIfICNfeHlWO9
jaNQebh/JWAwtk0TvTZ02RcmrBaInCYWBQJScCuvrJoIes8krUHa9a4w6CZ4zvBIKxRVcwrKX9LH
9iVovcppoXRxAJxBtS60+d2Gr82ukRt1sKkFhO6B3qbsP/WYX6DsCKUP8Z/PJFjtCkACK7rY9c4f
xaG0mH2lxSGM9V/H12qx4yPKOIJU65Rpse/S8dPAh7vQIW6hjCyPkQfH6fbr5Rg9llb6nsM5WMMk
ujiIq/uMmxI+bqSUgBTdQqCS4+iJhQAeFfp3BEway4SolmXBJiGWNjbyPH24PQYdJhPBnTnFhIZW
c4nxNGjIxcmN52oGJ+cgzfCmhBzryGIohoAvKxDp5N0Pw1agDV2EYXLJQN/Ewk63c06YNfEYzgKy
7EzZKJSQjv3T7UvPUvOnl1TLqc+m1VA3p7TCGY33h+nSGs/4RTj/MaPSZx7ZODv6Q1wg0Yh04jIj
r8W/3xjLmdgbAnlmdLskZRFqX+ktgpiOD6cmdUKr/OXoo5+WCANmi54/zw1PVxpSNzag/KN44djw
mWqtsZqANDmCxQnuJbDJJtwjrKRgQsgA3zgmxSi6z2rsN0agLQMJ8ZESBtg0NSVRIBQOWUQ6ahrP
Cr5RJbHlYS4fVDEGGY6qaeAM8NZEWzSYqNflRJokExwLTZZCT4WoQFDwc+gJgPMlVNce/zIiwA8a
YvZiQLMX5toyCaJpDW5uBxLtV0KmCPkOm9GJPnPm56UxTMemQRFUufCmM3wRIIcal2vKI/+9bUAG
jzH6HoNISmYBU99lljhG0ac3QqFLOz6WqsDxTpfAyXWxMmzrbObHydbuiC2ga+TYB4kbhDMJn7DB
J/LHf+Vz9lHhXYmD6R4M14eb2ue+4qflCQ+H1vilrn/lVvx5m+/DscYmZsiNlfLBUNYD9T3DvEf4
zO6gVbVTV7/Pu2iHSvyie/EVjp9iQqefhsaUY/X2uQLoh2pzkxkpzGvsgTXTjl1n16njhyg3SNRU
sGiN8biqiGYxLf4YFh6tle49aMFokT8CVjsZLyiKf7XSfnK8sw8Ym4VcXOBigP2mm0nlfBF0wyXj
NHKbpupwE/fByVX/2o36p8givb7zNsHM3noM77pC/w51N1vfHlhJKIbEW4NN6nPUY7KQ1OzIpUEe
gIIuo1+R2/DyDZasAJhwmPJIg47tMVLuq3qd4FbpPh20Sh08EoZEiQHaSTw+AnIW9MZ6wdH24Pni
Qi7UlQ/svXTHrT3wnCTre64zqxYTi+saidGV7MKTz5AbxXQh3w2dbU/BSKvkTouMo1DhbreXYpNX
CelCXOD9DYseSTKSI6JS1FIzcPXNcBEjRX4sYxWl7/Tqex4aOBUX75H2g8COCb1PPr06Zl9ORYrL
axxs86z5BrqOOmke0Y5h66gRAnO0oIQ6aL86uYt82ijC8TMCHXVr4ZXGXd+Tv+D7nH5CB0uNB0Eu
MXgcgcE7RVd89QnfW+QS5YVL64qil2JZBA9T0d+jfv1laS6yeADQFjOywChK6Vf7QkDP2gTtsCA8
ge8DobjtYBZRNxzz5W5TMv66TH8xJqCa/fDEl+bfBgetkp1XlHACDUa3B2JpSQBlDBDFW7kuMw8N
ph8Ozvwp4G0XPeVuxx4iQP8wBTVtPKLX+OSM9Iwj91UrWUbcqsZURq1RdRP1pnvSdQMRoRxPJGuc
NTf+rHLnTJkP8baR3kt8e/Cuo4NMuLyi/k5rm2uoBGdslhUWCw/ugCDomd8fOiyj8CPYd4RoWOoe
B57L68GlTgamFn80wts0RQDdIixPIxkhFjs2DUzhyJo3SSzonUtv0hPjxh0YrHNUvZPfac/8ndtQ
vn17FgeztmHRMOzsqvZ+NPA4S7aCWKXhZ2diSsD8mq/1mpVZm+Jtieg9M2xm9JlJBueHWr5Rnhfz
KlPj/LaMJZyBlkCVr4EdX60uY8OFCVTHD1zI7pFCF/UlNRN5FpkGkf/CRKXTMl3eRuHU8L+8KP50
JgZ5Gw/wZSYqHhmma5ufQMkBHnB0TateLIHmE3oaXTuHHNQAxnsasUFJsDj73QclmE0Lu3ip5ga/
RiCPOyjLG1C+4mKqUduw3M4phM85YwBI9lf1HF4zd8RBzx8M+loadKPaeOy3Zcv8lYNdTddtOZLw
C8mjtzaVdDUwISwS1AEd8HVLUytJ+Y70i5VBcfUlic1qVxYEeb4WlN5MTaWsO96hBELUd7q+ITmA
/U5CaYZtbLGKtSc7GN9dj+nl9paI3HEUBnEZp8lVqh+m6TyWmxVC6ME1tik72M1eK+e1XxrEnc1F
us4I5lxk0Duy3Ag3DkxiGUWb2wbS9I07q0oQ/mWU+G9Xl1flxtQupkZpoPTHnIol+90AWEbTEhk1
kyVnTZwD5t7iMKQTIDOjn9nCNY4yqnrDlH16Lfv5xoxerLq/M6lxLcYA1wGAPj6uB82bf95GtdrG
3m5rNPSdNU5Pt4ffmgSiuCUrwGxeax3yQBXwjYkmYtpxumUoKCdmyi7hODgVqO8eJlmvnMSkfA47
vqm9l7il7waslzgTKZaWDGMoTvCBkcT8JHVYbX04uHh18BoGUYNhOdePaV/tHAY1hPAR665xbUJg
P1239eu8eClgTUkBfTtBur/qag224wjq2+bRar1LukIhjwEmXwBEzsHmDIy2H3aPkXcfNQZVRX71
tokhfphdsC5wyJOopE13Ba2/uM2/jZHD0wR0bDWXzpszp6fZr7hond6HxFtjNwmuJNAmnmopujo3
mtcYnt23HFj6vprg1C41qiVrr8B/QSs4pIWHd6FP/tDGNm5KIG7FZFKa9p5sjvoWcl0J7yVw6ELb
nTh6PU6LyO/fugjLsfD3ql82Nh+gd0LyXFmKZio+gb8xgXcCpRfl8gNijjkdhDHChfGowvs+pdgS
LR5fNdCRsCw2lUqAssQThUNoVB2Ld9eN93xLn9LLNmFg0h4eYqJZR2Ao/qbzJTgiOo1pJMivaU8p
anVGckipF6ee0IFYhJkKVsySg6H3n3NC4XhyyjstZqJI2ghxRms/JiPeK326k+6oYeXXHvSKcFim
1MTkJgRTTj3TbrMmbGOUsP8ghekMqcbT0d4IjhaDvjdiDHeuWmbpZrJdFv2r6Jj2Ip9BSd9xXA8D
rbUUYEk10pNARess7J+x4T1IrV9lKQOkLghJcVUr3hWkTHgcTnt8q2XV9EuLJFuy4wlqrruHwXD2
pnKJaIH20kXeaYgq9g1z9DWQzLHya+07mOfj1LLB7ciyW5eEXvn0lgEW8WPQvWzcoqaZUx3w07C5
hV6zKnwAPYEMH2MKNgNnk0yWByuEZ1aVI4HKRLFkug6yGNQJ3tl6HC1qKZwab50PP9DI6Qlh2/QR
VXmUEsXcyD86W6aGijvwFC3QZ7ylffB8m4pc+WESHIaDEfcV3WUwVgOoFPV2xkarVk1fHXIN/LxN
F8sgF3eZ58HHhDZOQaguXgQ8xcYXFVP4t0uuBPp8sEqynC4Wz0+Tb4E3QYHJaMXirlTXx+csB45C
NpxBitPOLoqhSBfpLzKT8i3mg2IBMIjhpyb5pqt+NIrN/F72BpHfarYo4d5Ii8Of4Sz62fvVd9bO
Ntn8u4F1DJBlUxd4AyVKI6XdZ1I+lZmqd0YxyuL0qgTQPWFliwKZgBYTtRjyiv7r/5lNHv6Qh/1Z
uf03Ih8USgfriCct5eGQvwm3O9kkYWFlFIkLDiY08jmkdcSNZ5gelCrgdqygIPjPv1X/u76HXytt
yzZoQSLhM9Cy/Unf4wJwS2YbuNmts7xxZvNpQQtQzs92h00WFa/pluniD73y/9qQ/j9sSKZyCPyD
DSn6jn4DmioX0u1f/Rtpav3LtqB4epiJDGndHAd/uJB0/V/k99rSI09YIAOXKBP/7UIy3X+hmZO2
hy1AGrrrcBH/14Vk/UuqH8Woswwpdan/T5CmN0/Pn9WP7AkEnE8TbZwuEeopdeSfRlQZWKDNa1bn
qOPYmILEKqbH3qQTlsfZZ+jXySZqSaWbsmFtjLLekHm0JzcTK+tkoMyaXDqgc/Rkjz9vp5I/Pcz/
5jPT//adeZKrwpNkGugHbdP+6+WxK2PnTMIHCjRS7ELj10xMMbF8ySvBGw8lBLZl09EKFwS6LOeM
EkMddA8BUeq7yCOeJvIDVK7jZ2OyP4ucAsOSRv/oP1yluoq/PkROQ9Ih5JlL1S3xm4R0ALTW9hNn
bwoUJMrM0rrzjaOOwfkhMVwy98ydZubWzpnKrxRIKZ0V+NQTEQsVjei5CVw0+wAJqN4223++NvN3
da3uQXJF4wsk1BGurf82ZQjqeLP0kT5KwcpvAoJfxBq58DTa3kYfM+4YEJxVV00BEtF6KlGSncuu
CPdhLiRnlozEtJI0RxIS6sjd9CHk/HGAYCk79uDp5KDuyKM9ZTWsWXEWbLVc2weUpW1aAXbnVc+j
kTy5Mck5BuX6/6Blln9/9LbjGa76vtDvuuK38dtXjuX4XsqZrxyg7tXmB+EuAFhyfZ3QuCKttAZb
6EfJJp0K48yBa2t5Y3Hf+8Pz2EaEynfBqRtAcdOJh0RSyRcdVM9iigmfaIJd7fnoBkfrrpKUSCIP
sKYO3GcL7XwGfF+TS1SIredw6qzYvtKsnT/b3N77sW1C7+uik9bAK3eBoWQJRRSLiirseKoFOnuW
2LFf8kfoX/ucQsqG00S2hh2z+Q9jAKPjb+PToyJpCdYqYEHInP/6FVVh741OyybAKKHaZfU7gbkl
q/XdTXPj/uxL7Uenicd4ChEjxcos65xzMI6kFaEvG8r3yYURKUnuWox6sDHR3jHM2TG5JQFTxbSZ
p9iF0qE/hj6pVa6D99jS+NtSX88z/3SMyIb6mbCHE6qz+c/399/MEp5wHLU0CuZGHJp/vT978qwR
9zmhBUTZQtz/smLzUaVdqWVydLjEpPR5N3BQFuAoladAWzV6ipc9S5QG1AD95mxhT747Dm2lvP8P
C/dtYf7rDHGb/qkvCsdFnfvbFRK9CVV9pG7rF+5bWedPDQhWbPcfycktrC0JuMTCgkvqMy5eL8pl
TF6Hqql/eYAIQWU/lkmkFKls0hKo6SJfjzka5abwXvIkhd22UYLFUaQni3pQh9KT/hAmZg5gswpM
c+k60HiM/8Ojl3+foFlAIBEwwVjMLjdF8p/WDzJVaOJUTCrqN3EIemlHgiL8YQVeLl+4vfYiw+B1
luZjNFe70ozPt5Q3+qqP6uV0UCXABdr7xLdGLB/Llqy7RUSlxnApd7kPhNaZVLl90pN6Szy6ii9L
Fy0tcIx8YAn5EPzoHG0H3UEaS0Ya78Zi3Gtg9pd0AohdQ/fOiRnAn8mvMuTAg8IoXkVf+lQ8eSku
fyd2v0MzPP7PR6VUNHJbCM8ycFz8dVSSKxP3rQlrALPzK+Kplajcl6TUziZ0YRf1Cqi56EurubYw
QEAtP25js404oBB4eq3MmoSCOLwCm0S2+J8MRX/HO+N+tmwqf6bucaZw1Kzxp1cH0t+BDMCr86v4
S8GNzbl9T9jTjsI/pmHzPtr0oazoqtL+wpjLvOM+IV4g0Wh2pp7/Agr+RWnyKmrKWAhCc1N/vIUH
4msmpLBDLfBDavIZobcwFD2gTL8yG3hQJi+wj5Fua0/GTMFyVil7Wm2eNQKZjVweGhl+gVZiW533
yD1sn+yi8Dq4GSHw9E1yzYRMy7DW+eCTiILbVNYPHXzBRaPG3W2kN0514ojx2FEnXMSSr6GnDZ7Y
+iOFrOtkJ1/lqD92ZKkQIo2gE0JFLB4yyzon3Lwh+e3/PCLsv6/FHiA7cOJUb22wHb898RFblTFX
kBpml5umrf1o0/QeUpWbh7hKhMHOMh6GSj7evh495FZu6sIuTo7eRx1gBIW0Y2aSrrr2mJpi3wxo
UgJzEwgbHgmDJiJdQoufbVuNrw5hb4StrY8y4hELRPs/mTFOtYuwLC4xThmPLXbHbC4wXfDwfCc/
UaG5a6S2zMDYlCJd1WN7L+r05JWchU1rWpZzdwxs7RMg+Yuw2kMTVXsDkusS+dgj54/32+Hy9gpu
U0+pGQt38r//+WEyQH9f+7FNSVvH72DARWef+Jv5ZW6sUhox1euW3uG69aaFQzd/XV1g0qDypOOy
NoJ/FzBTjroRqRzQUbi3UkOYp3WHpmA3RnJgt+xtKm1GdRrdMKG+qCqChXk/DuA4J5v2DUAoKkmE
wtrMvYsckOsmj0wYyLS6tTGI194sT5PqXLscZdnKvqSzvca5T69RhGs2qohxJlxUwI5VN1FPSYk+
YMYD+KOHT1nqWseql6ohtnAb3zy4tXEQpdYcTLDb9L8RpFDwPDmoqxZDS02dTt13x2NZhL22ij2i
atGpunRfSQW0vcfI9z+RjNGhM/WzaYXeKitVnY1tM+lTHRFE3gPJPyN6Yf1C/jIRTxyw55NdUYco
wr5YJYQ4i8obSbQHkpsTCQNk42wriy8sYPYFqrLo9IE8dI13x27R20EInOY026UDMsq87482qX//
1pNl7rIs9ZNRFDTPxXyxsDnrPfFM3dBFW7aHoR7+vDVBRsF5JE+il7Z5L6Pp3EEkxNgTEzBaRT/9
ctR2TPjbITcd4Mh+ss3jt0K1ROTgPQnGL6p3vvakokimWv7Emu4g35YMCWcVmEnCz0mvcHhwgUf8
HWnN1l4T6SXJaBaOjr0rvHvRY8MtaEvB5Wt2BRtltAbFKoDKtgoxO855qZjPtEFIp6MpPvdr7O4Z
3VHnTAYr/Tq3ojtBS+ZWQBcpCPgAPaT5bmtTty4yB4lf2YpVVKKKaGI6CGmzmr39zXFquFh3on6F
Qow+28xOe4o/ZhorYemQzVr04zoMfkYNCc6BFm404nT42ldxQo2fg5l1zDGlRj0eo6kv3njhxoke
8X5gWkL/5F48j2ylAjyo1JL3WLWf2r4KVWZZumQlTpdnNvCyOxJoXBw1oUmGUbh1dKpbuSTHx+mm
jZEJ4mogYY79OS7L8NAO46IqjYvWM0kVaQsnhxYzQFMmINy7+wE3xH1b2/yX1a06m5oamlu5dc30
YVK1/qKO9AWp8oSFk2LV823eRuMoKR0V1mpSLtwmIiRt5HwnER24ZuOgpnMRQ7rzKgwmOkPod+qa
YxXUMbC5NItvX8soc6RloXifJV9iMbMilVmy8XrW2NmZ72lPUMhGvZA7xN4UmeWsBoDMbhBM67Ek
wzVv9DvP3UeJRd6nnhWrSnMuraCAKjRiDwrPSNfGVPf0/Pu9NIS5LwfmYo5FqJ+o9EIxlPs+1d58
8mMXhT0wY6Vo58tmFUdiE07I8du6vu/6ZjdyhKqU1IIzJeCtkoFak7clMRfnHtGYUfKlD561853k
U7OGBFVh/U0exo9CS+R+pLTIme9KM8Ve3rQ4tm7KVdzqzeJ2v7X9PQq32Hjm8OWX7o84NDICewmp
M8xinQYT1EPyHNZp4V+lXl2T2iP9T+J38mEDIKEkxSEjrJw+Kh+EjTA+zZZzEn2GRFufK6uno46m
vgbJBy+U9B86wdY47JOcHn9ecuFazDYuoZ4OSMlbVcGwYyqatw4ktwVLn3fyR/qdjyCGwlNsy2Qp
8xAlVDRxBxVRF33Q9aoxj6/LqiLEr9TqRw2nwigKZmE+0czrjWUTpI/tAO1QuMfbxd5eri/rcunQ
K7HQOeRjI5dmhYxDVH25aVMXqr+yTXmF+OmUnUv/hrQrOn6dGfMqEG7VlSm2vYipglaUUlXPc993
1zZkD+ebfNX+hFo9fu+RNd+b4TKimnwhKpPIt5DNPnUBJfDM2o6M8JI+CokWoewPkSbjh2GTNbr2
kFrR85Saj2bfQ9vU2TkFvQD5b7mnEp8LcQcAowz9KFrhHeoRHofATz2K14lAg9aGnI6t6OwK8Jc1
q8aSQjVq3OgtbfCpFTGs0WJ+rpquQ16neWRLN1iIsjezBegO/Qrv0GR9xI71JCs2KmDbhqVhFNXd
UGjPAsJACjv/GElkCkXB63Dwj2ejI7Z1n72zJKYrmYMPlh23PFk8W+SUnKoMbybdWrxmpUVjMgW1
ZgyYFnriSrFdpSowDcCKbXXbus7WOkmYG/KxLqTVrVLLvLODUO6t2QHfVnj7GmEp3lGnXDfpPHMy
J5e1cGjDC7/da73vo7Jrfli9U62LrjC3YZyvhxwpfavgTknPcVuD2k+KX0JQGixyuPrLwKSrVA5j
fbIl3JLcCfed47/RsDD3jRvcV5kOrRK+P11snfwsQCKrLOCxQ3Dc+nG+qtWzr4laRDo1HlQTFPzl
HdLk6IKS4U2TWJyzRMNn7pQlhwAFPbfDM1GesDuvgWn616VaMyPHfsgmWxwC64kOMOmmHCFXFYaM
WApl+4/Xne1ahxJKL0cv5helATYybIABhBUGBu+GtqFcAUcmA2NItcU41oCoSRt+69z6B0IXZCJi
+tXnLt2VDmVmQSQoG6H5VNuRq/rRhF9i3SUBk7iWuYRt62vdJqB7R+GHqXIMbVxkYpFpNbEIHRbD
xmt+ISvkDJGE6Pv8ouyXJp0YIjff3KF4sTqXzJoUsYKw7J4Zwv4g5pQayizvmFiju9DlJDeLgTzd
jNwMbzSnpa8jEr69WpMxqpMNsWcToq+CeMsZPkP6wVsI6hHxfiKfiQagHKj3DxWJg4dC20+NMxAR
gsOz9YdHK5qKx1DCb58SPEQ6y2TTkEwcZdkTQQMk2M6w3Sy9++RHW/tsinfZBN5f4LfA0qO3O44V
uMjKhHQUdeokyLXUTJzgLJ/N2LCd9NOHuu6Qm0T2GciTjwRnF795+pBu3FS7po6+A5x6rsIk2tDC
P/hjIPdEljyxOoO5GLDg2wPFSzZUATka8ztJcYz5LK0Pke9+ZoQj9MKt77Oh2TWaK9aBN7w6LjsR
W6cUetso3XQkHUUFmaXvvglnVEO0rdeMpCaN0ehZJroZQoO3hmbxKPP7fKB1QRsfYYkfbGNnite5
yeJnV7m37UzkYxHs6l6bwd6iWRakzfdmHZ+GJnkhe7ZcBcmgQsJZtAez+DEZBFoHSjumsRdbJkal
1kguT2c0Lf38M2cnuvRLHphVu+cqtkNA9NHRtghX1HyGjJKxhdSywCC73UIvq3vbo4KWxtq4vunV
iKECzRHE7PDzxl9juhvXjc24b0hI2qBQRvvSjzi3EE7abI6kqdNzLO/smP1RE41MS2b/2CR6ufZr
vo+gxbVjND+DErFME/piQWcWxuw8YO2X7K9F2lOgUe10ijFbfZju3C5HkDteOshHyzhGb2dO8ttv
DpB30Zco/dXoM2txAlVw3X6rx+x+OTIX8AG9uyHUTwEt4uWEdGWT+J8uwgt88C53o559XY31jtxh
fBUNxQ1ttvel7c7YPjNEEGNcrAGBDgAvOBwkdYk0jaiMYe6rTVR1u3GcTUw/OroON+HqSHivg+jl
tkYN3slurU2kjS8QBMIzbwMsd+vf98ewldbOoka1iIpmzXzmbt3WpcYypZyQ5mVQWtMR+SogQTap
ajeFKqOkQRyv0ZkEy6RAg2HkvAy0gXtL4my2dCoALBl4PpLoLKJLBRh4XdpNsKyamW7svDdcy1z6
3fACU54x7Mdi0XX4JUS5MmBdrmPVzEvIn1kONn1eRw7OKp2Ha3nR+ya6dxjKi0xAkwm7/8PceezI
jmxZ9lcKNWeCyozkoBsod7oMD+0hJ0RIak2j+vpejJeVnXlRne/VpNCDvMDNG+GSNDt2zt5rcyPg
xribTSS7Px3aNoUxrYXWlY2beNfEqT+Qicytmy3BiCja5+BtyGlC5U5+9VMClwMGlXLGc/zzPSTm
kVqohREAGXzW0odI43w0WOhs3MBZt4ADVwqOMqcXtiNPA2WR8iIzq7stexH51UTX12XIHaEVB1bA
+5nrctP0JskP/dUMq0ViodlyYRYkeJAQxCSDyl4BsiZaDs7BkjLfC8mdmGT0ybIp3UXRsx0qBDYW
x1ASrLdOb4KVLsw1X2aAh9D4kdQwA3f3dveUzBMzEfpBm5qDlWzvjAi1CuYXc51nS/RobwCRkDfV
cvQTsnihvRKvM+JwL0rtHLuMOGOVDJ9EoThScJOTzIqGy8p3FsFG+58/RoPTa2U2M+sj8+W8cAl7
JggpV06IKEA3OL5OnT+6RbtRVeEsbXoG+u6c7ibKoSKxeMlVedleG02gPfBxknkDqKyxk3tlOq96
1Jwn3vOpDXuO4+wehmqand6UtJvnydopD6mCgUHxQk+C61EbCRQoR51gcRLNKQ7VpUONcwEN7lLn
eLrP3SRhDQ7vuAxfmiJNnqWjD7sknaOV3WLH1sjhO9plYV0yceeop3dXKWrK3Qwxag9Hj3IVTfaJ
uBkEEUFxH82edaFKcmrcFqn38mS1x4RYeJq2TwsED8giq6umWWqsKL9P6jA/QDTO+An0BggG3Avl
NTxR5ayhhhfPI2dfswquDUIg9l2T4zCfCg/Kl7lX9PdWOC7cazPLLw3AJDuMUei44CaIcXZuxgUW
zkpEuiyO9aSFsyxTMzhCyTljq9mNiaUurR65VldMoIBKZFW9m5aQ8QvzMuvI+PmZ61hD8DAncbgj
745egzOmF0FJroXSbgPApis+9f4I5jBa6dn82MaFOM+LWzxnKGhqxr3Td9eWQ3vbCev5zHPSsdL2
JmGyzM9rfaNpTryPkHCvmopwdV0PdkbcPYVD2uwrqZF5i9kRagYQ1LZID1qjfSOx1teZZtPimyQp
bAEm6WEi6Fzj+4BLoF8SpprukQG8qBn2a3MYZpRNqZsPCNgrmNw4ikFAlIfOxUBulKA95zhP9mnl
nJWhuTsVUeoQtFWg6y9l2e+CccDcYo3dXubxc2Vr+qrI3G4bD+G3V02XhhFWe2zRGcPKrD9ohY3h
omUPRtMFntaI3uxUosXPo/LQOvhRQGhYx2xWfuE9FiLNryzUMMj0XX5aXJWMIu54NHvjNGpjoIo7
fifoUC9RYr+VFYrnES7kJm8dgrO8FrNTp4MlwEcKeOHFARxxUYR16hcx8iAEGE6AnIYD+YxsLN/a
BOltS7p8RpZts1ejoB7WudhpaYSHQKvFhhqf2eQi0dBl6OFpjT4oWslCltE+0rj8IT3PQHo7LCVe
zE/Zr2k4keeQ2S9Vw5E1SCMQ590nhDKYtTkUfZvLMZeVzRpOIZLlGjoRU78CkcmJO9WPszc+EYYL
hLdEPWLV5rEuZl/YVIgcBA6pk6gt2sMQwXEtdn3AycWZjl4zrKJWJhchRtDZ0cNNa0K4scm+jmfv
ycwDjpfnDHkhc1cO+DK2j0G+lCL18zw3pHCU6L0s+1HEAxgJ9vrGw5wl1ToVur4dOyrZUUGbxdiR
bDUxRSsSw8YjpjPYbXvEZvUp9PCY6B5ggLJNY7SjWOqaRW850qArZsfAJsx26ZnsjSRbnRzLIffX
+rAbPtrM4u3WZbNRbn+Ghy9ZEimcfhpUkJbndTEA1sfJ/U/60T9oqT9PpaieAMZIW4cZDnfJXPrV
f5oARBMr8Q88XV++Zpc0IwwWJh3UtT7plBk6+QLkkt8W5oiu1dGeVNRX+1o0xFiU0alppkMHosHv
3CjkZpxGHC7om6gjqO0n8wN6Id+VVqDjD5vFSdLKU57Hd1RiyWYy8BLAG/X/SV/4VySSqYMAFA4j
jaWtYf867DTg18XdwBEEaDED156AYAUrr9QY/1jusKXFtek6Dj9YhY2IrhyNjxjTVH05lxVlSga2
w4Qg4WXqqm+gF/28vv8xMc3yRB9EsjVxGHUAZ39/Yv+te/vLXzY/eb236quZ7r5alXX/yaZdfvJf
/cd/+/pXUn85ZQvm7v9vlcy5bD/e/srq/f13ftfImL9ZJP4yj3JM3Rakvf4nqdf7jXhghBW2sBxk
MmxMf2hkbPs3flwy9uebhuRrmn9oZGzzN3DOQH8ZeUtASJb939HI/IhM/nyb6GABUXdwKZkge61f
qUrs5ple6RYdnIFbOvW6D4p2CDSdV60He9pNUXUTaDSVbKwKIvtOGautAcCuNQ41+YD8fLYeigbn
BJ5Cb6JNFavwrtPK/GDgw4QbpvzaeS8V7BWab4PvjDXKQAvReXkwNeZodpG+poENkrA+Fwt2d5AU
TlnW3jYDu+afvpv/SnTz65iK9+sBQiNJVyxcsV/nKkpC6zUWOVCVBy7ibRc4Qx+cK03gwcM26Mcw
vTeOOZzCBoVERdH396/A+lXntozJmeQb/GEtlORfxuVRoHoO/Wr60bnFrDMglzgR95r9kLrJV6jI
8ZYRYkOnnegz2Q6gcCxb46Q9Nw3jU5LSSFZBtmtYa06W0MptHT7iIrfOCdtsJoz9otVvOhMuUPbj
LXQMImDs8JozKuNXXFFkdlGWRV+FBb/9798fVygr618uKU8H+IrQn3RqD7nYL2+Q2QAFtUIP4Dp1
jJk7PgYGXUvLICwiHUFRGLkPEeDVscBrEP04TLzjzsVDTXSoSdRIXGIRiPE3ktVVJsEH4klyXxfe
TFW+esG845RENClXH9VV8CKdi/RITpBZT4GPjx4f7QSmIJzXBg10EV20tn5tpSHZ1nok14S2aRXR
VPRHsM+kXM6NfY3AXvLVR2I9RyL1g5pUMnc82rHAV1VxwFiPgjHuXDLlKJplMvGpZ+ZH4iEjVlz0
soLWxVCOWevCyGOQu3K7Zyp5TCc4BwhhowuY34wYoGYb4NJjlS0hKgkXeNCzeGcBva7ZWSExhuxP
6srCljJJV8I6yAcztgUxGct2NFXLhzXSzxiN+arLGXW4Ng+QejGTrptWA4jTumddjcReLb86LCyD
cIkSI2avBV8fftdYDsxFqpLP9obm4mvTZm+ACi5+aHp5HpwJN4WMs2iNB3JEUZUQEqZTqYRZBf6A
k0FPRyoqooFeoUWYI0FFTsEDKlMSjOD1gKn5cmqNUcREY20N0VYA66pvkppOu9zmUfEle9Tg9NM+
W1FfJl11JRyE4+4iLx5zxmnjI12Pg0b6EJlAIPQoYGleVXjnXkI7Fb6qodSb+pvw8oEvDIvND0+r
D/oPh8ryH0WJXdr5NrOqPcNE5Lsm7gCryde9E38T43XSwmyjNJha/fDd0Hcdbtxu+qyJ77XpNhQz
xlyMFgWnjq2z6INTWtVYw1gpqX1X4UgopdtnWMeD808v+ueHMhz+NJmbipgAJMcCjzr23pjOLriI
NicAcGGEenQ5mvnk1iOe7c7yqwpPxcjDhx0NhTwEn7BMrNuZy1GOrE4wFL4qjs96vG3ACa6xgdID
kLgnyMwDHBYSYliOZ4Daq0BpXCk9ADb3zSxwkpq3Ummf/4I8yWYj+vVmB/BsoK4EhWijEPxrmTXl
UAcDkqu5unpfGc1zyZHHtXfKUXAIPW6wp6zMjmlk3CwyDBbkq3DQv8MUdw8/Znbem4BNiJ7OjuT3
IrQgumtcxeQ9rOah2AKRp23P4zZVfsIfdp/dBQbyjZm7Ebri91RF7/HInK1VNxNArh9FlsitW/wp
V4gmV6GrISigY7VM7/9+qZOLAO+vKx3B7fpSXUrA8u4icv1zjak7+pTnnEbRRhLaNJkbEVrIHrQz
SkLE7myXg6WeI2pqjs1Y5oOzrSffXiZ2aUummC5Yk4ZlkImGg01IV9kpLuUVJpZ3uunWalFLNC2W
AYbVSIESGpRtnV0oBCSl0groD7U/dTPNovh9RqdiZtkJi9m7wMU2OOUeYWPCEyA3SRGHaOfR6K8C
u31ePrAfCVUR3mXa+JwNCP+T7N0bjKPdR4dF7zQgkAkZUkfGMxL/m7jm9VCS7IRZPY+pfWsN/S6B
xoD17Z9VuVL+WueiKaYe4jC8mFYNwMV//WBl2hecT2MYWChwkqQ8tcqhhX8sS3ErMwerG4qSKfx2
cLlRYPRad0hComQVpignve0N92qRZVVF/o7l/7QIxFJ0gqseXiaMqxJVu/NUNw9tmn3PKUoUspLg
yVnilrr0OQqu2875JtQMIQuwOOmWD15mHmagX9iQ02+Rmpspt4d/GAvipgZxlH4p4RyUuSjD4mbD
JI9YuOaZ1t/Blcws3rOWub2jaMq2YPp6dUE2zLwi4c7cOJLvyUyR8mi1honJc58joDeQf7F4pQ16
WsUSXzlc3QwdbDmwQEyYLR1tVyisD9VIEPAAI5B5OUaIThwVcNKVHK360EFFWQJfLt2JTqmtRcZ6
xkJGT0k7oAOo6aCGfqcwWPQzxYCx8BQAFKCB1jJmBOFCPcvGwM+7/pA5aYsXISEQCJuM5Su0FTCg
CsIjsaCUY2itgbKgceuDNy8f6fVjwIYVIN4JdwcdRsfH0T4DS75C88EDDoUqqdCgKsOi5RgNe2Vh
SEKATjBUeiJxEQtL9pk40d7TubifeuJ5RgNBrF31V22iHikmqeTIG8pym0OXvm2naxCVFSskMVZq
fuuNfluAAiZwd7ici/sEJDHeGuqSuIVVFcQYYrC1HqnEn5LUPpp9gl0EB3w9a+1+0FAuuOUmx41z
HNqSptJ2TuE8DRzRVoRcIvsYUJ/UYlRcC9kAkYLzoFtKWoC9iY+qZI4tz4QHg03qnOiqJVFLn1+n
6ItUG7z4M30lUeQjG2BJZ0fA0Oi6d13Ob3aJTTyO5VeJwnmJsyu2+bBHc08u1fwVDZbBK0OUEPTF
Zw2sRpeKZXMwn1yuc8zNW2Vka4lxfW3MccB8aGm1mdfxkN1Z0eSPTC6OhKaiY055UgMpjBL5C/F/
1nqogKrSD+hOS8NlthG8KmVepaSqhbVOkDMZbrpytoW6akpFY8sz6O+Y9KjTTWzyUcm+OsF+6lZz
VPlOjo46yfX5etIBQ7TzYy7qAzNcBbVSfNkd2BEVes2xxKpDVFeImNXzvl1NRfjXNDq08s5riLTW
wpojCFnNRCmQNtsWX0MTMdRDGk60DfIMW20Gs2m3w6gNvjXSqh75QHNRPriEmCIFrARi2Y2Yx2Xz
oWOdFHd5YD5xtb/mIcaiMDNpC+n1nTCHXdtwE6RZp60mu32v6oSLlQTDFS5XLORzdlfL4BMKL1gL
lewzuu4MMSBCeoTY0sBqS4GVa8KEpzn5ZcRIHq6oE3PbJ3N5GkFAmu59W18ERcW4gJgJwxwctGQa
fihT6KjZk37VMYHa12RZ+vkizZrSVK1qLeOPiCI5r6ZPQp6iQQwXAVcjsU3FqyWK+hJtAv3vOUwO
6aBz7w5LcYvxvxQ932WpfQ2K0qWOo52pk1vaKeaLSwHeEF2MXZ1fKViTViQC8pjMccEibJVnjUwB
m283iLV9nH+DZG33c6OdtARwXwiXVZbW0zAHvnJnd2W6zSE30m2r4hczc4uNKofbcTK0lZXZi6nS
yAgwVNeKiOpVbNd3AAmYjCvC7Qj7GuroVQ7TRGabfuiIaSh69NsYmoVvDfjHu9y+yHPD3Nf4X6eu
OPQ6ecO5QV5k75zTfGYuF8YQDtoJwKGJyJJVWFnNpaqsk9Srs5mod0NH+tRUrLtxwGQymt4ZV7wR
O3JoG05S3lJsSklk02R/ofSJ2Y6Kg2sWN+OEtr3r4Vm47wVhAyszcC9JJR4uY9vcgDncqNAGRk3P
1VrqgxYJ0bItrBQ0IL/Fh5kPC37ESFBMdBfmpN5Nt1bbTDYcrPPV4PXeVvasiqghftyvTzJmV0GP
C3M7tViBkoEw3bG4FG1Q+5rFOdaojHOrSC/UFfGzkVGbvgd4DQUH9js4Z9wPbYPkIeSscCFcdeq0
gAos8aKdbeVctTqGkliHxDflxm1jg+sqKCbceaaITD6prpjbtsBF2iZhhN5Avx+Es7Ek7cNAsAjL
JfLLbfVviJCklGJpHYf6ofVQQuePU9CSBUuKnyFvs6IL/bZ0FrspyrFCPU6VEmwxyPPConml5UPh
yMqiFwsbGDYFYhdt4EHtbLxtmcAP4Cw8lQe+NAF/ZM8U70WN4V8F0aecvdt08sBgmgaLZjRSegXa
ZQvLBC9rRSlvFocmLi4ohzZ10LJYW5rhp1HI6N5uLuo076/SijCyUtjPJgaGeoYaYxNSPGSMQUuD
2wV8OxoHKznhnZi2uVbSHWWwmlVgPasL1TbC50zHId9kicrWGphJpkRjsZnqR23WH6vmFtncXVDK
ryHKzthpHtI6xsdL1KOoklsxm58IgwASTtVNPdp+CnuT+N2nQOXUsy41ZZgH23hMeeMZI38b1EMW
GCtPc6/dQiY+wuWjbrHdF4Hd+4b+TcL6ahjPbt07r9Xc+zbRJZui9i5NVT5qnNOBJKRbI44fDA9V
gguBEavtFTMeoKx0g1KtOjujc4eiCFV/4s6HNCv2UkERawT6yTpSa7gzh2AouitOC+uJ+cdFO4cv
MrGdBelHHohydRSqHqxxYWaoVvNkXTVLyigDuzBZoL5MAZlyiyuVc25yhpjqOJ8/qtTYhhrVD26C
nFN9pbatuAmHM1II4zhSQWwQVOi3SOEu9F54xzy+mVq4tQ4h2wLGByT4HxFay4yQnEAZIYDLqhNj
5y5zrnEOD9s20HLco/I0DeFVzbvwyQAGcWJ1jKuTKfdZ3yvsoYyOs7jjYTHaEMiNtC8E9bxYkd1Z
GfSvcA/lXunnraSBM3FHpiNO01qwccwavRgLD5Iv6tn1NSLmQLjYX1MiXt2Y5V22+ksexQ9Bw2dG
8wd9lLHRksTcMYHYeXxiq1Heurp3mStz3BuujYLI0Gi5rZ3QDnyOtpCWlgmZNDiEiKmG3uJ6dP5j
BA2a6ay/an3wU4pyZlgL6LZOSr7ngLCqHtRSenbtMt1WyYyqacwvPOZQd13XIWQ32QqQrtDy2zI/
fSJ/BwDb8DIRoXgJLocBBFo+W17bS6+lpgC4UMklLrBNOS5z6Zqrs4/d0J8s47qs7XAdL8QO0qqw
XzXJszHr9BiVV22DZn4PHf43+8ddW0MjDdz2vW6QXdQjUkPiQX0xtQYa4z7kHvCuw8jQN12orwvA
0EgvjPAw1vYp8xjODq4e+0txS1NFew0S9/3rafDMWzvL2Tz7udmyLILA2WzaupfouXQ8GJoz3qJv
M94xuH0wFzNwUXfNsTEp6yBENBvULTtQee9hyGYWBtE+jpN2jcxlFyHT9y3xbtaR6Yt8mnbsz9Ir
tG2Ql+S8t+iz5/GDY/Gw7Xm2tea2L4u7iQ9vP1j5xwQ4eFUKd8PQaj3EE1SPJNgo1O2M0kO03hCl
3YbLqp7Sc4sqfILayl1S38iuMjaVPvEJTW90n7dqEl8TdDUODTCipZNwUCYuE+v4bMwbmrIafRXj
OrXxM6FQva6j5iDj/C4OiLmNFYrYpY8DoJuUy+6p8BYo6zJARr34JHNsZIDRx412a2VTfFe7oA8S
Zb8nLTKgEvYvRzt3zxYM9ISgwmPb5y+Do1gzXIuodfRcWUBuMkuPj1DmZrazi+A+AZ650qMMLklE
MTrTCOh6soFr7BpISUk0GtnJDWrvrmDgCTaFjorbUGzKe6OwHZ9Mg/YwmmO67tnsnFrfBl2z0C1z
YM7TquLL3DU62yfK/2INAIAGk35DMvbdPJDdWZsBu6dOpYg2RcaopnsyWFdNh8neKi5HopDBsdLL
AOVDtphU1dbrWBcaySYCg/2u9dB2ZLrz2EtEGCJob5pYOocZlQp9s4Klunb2IU1QB39KxrLBgWMY
/TYPHgqXPsKAZMglwKsTzJDR5+96zwzWbdauQmOn+JBJb2g4bpE3vZJUaYYaThEIVOpBD6F8Hbzp
M5ThShrfCGqiyyILNmNJcDAj5BMA3ZF+SqX7qZYxUp0JI7UqQDBiwQGgInhU2XyRl9a5NcnHyrv3
gQbYiumRfFDVgxtsBVJ8xFRJgjyWbSgjJkdPNU4x7rx33LOpWNKltF7TXtwJzfy2EgBLqVc8ug3z
4hmgGMi8/ks1VDde3Y4+aUReat54ISf5wnannWFfxkVHdSH1y7hkX3Jl/1BSrfCdaGj9iNuAfjHc
QkWo1qXtmcj5213bo54OXeb6tPratRlFn9ls+pYXf0yLEJY+HHU7gRyMlnNMVsAlNRutZt1Qn4jz
WLdi67n1XtXBF2Stdl1A/YGHTCzfcrUnVvWJ28i9GRqPyGEDuef4BloZID7IsGY3m3BuZIbQAaXi
czAPySat7GHDyL5f+CaIZCS37LhcYkU21GvAuMn650UnXEeVWTJhXJQcQj1WaEJCqrGl9pGQfk/o
zIxDkKZ3FnSPFRkf53hqmhPh9RzHZXOsac0Rf0rPXcemJscqP9pg02ggXoXSynZ6Tbbs0OBKGsJP
JB8ISYovfUwC32ljorCq+rtZ0L5lkI/bDMUZnIfD6PXljQasZZWr6BOH2prkp2KVpoAWiqrPaK8j
AaL/XoawAIm4tqUGDMQqSgqnhcCiaVQhTvkhWBV0hCUykXTsZb6tqbZXTcvS5xTQT+mWCb+FWLRB
Mn9tBcG47hxTbBC9vcMK2AYyJWg7cA1mS3SGvZmLUwOqr7ukVJnyzCEUskOYbFHLdr4ZEAgfyefG
zjD4CGTzCkQnL+YlTod97CCmn0qUJjawyr5B89zX3kvIRihTqhwVVY+pG+27cnZ2ZD5Te8bJWSRE
KDne1KztG+sWzV5EJCN6ip7GCMfzaK2x44myCi9aOr0ojwiTsuMi2yIxY38f0mscPp8sagV9B4N2
oPFuSAoKYWCXE5Nyd5apanSuuYG234uOVh7dJEjiUaOTBQn2fXyg0HpRSXchGhq9HPL9qpuPfQrI
z2ZwoKXDNuhducU00pMi4U6PbTvuTCAyYBzG7dSrFxtoS1feOCTA3IDWo6tgq6tgRrNYRqk6ahh6
U00+A7JIrkXfJACWcLC09oFPvL+pSJOAjcpSkUgYP231BL5xOY2FPBhredyb10Oh0d4nQO1k9sZ9
bbcx/cke1aLqz201giys2z2hSCRZxizwXYiDMKq/dTFjxw2X7me1C9GBUAXmTxzOriabhUq3Nlh0
wQknRXHh5MxXJDwu0OfFhrgGYEcbK+2/hQND3gFjEkWkl8WjvKZKvOqK5NDIWPqmJc5TO+M9wPZd
d/EOeDwUIQMtd4ggB84jId6je+3YCDGJcTlnEMs3iYjQJmrB7Rwl8Q5C+wsRYVN63xQvWIDR59Z4
LOMEo5SNLSaTNafbdPTT+eSEuHJb5E6qUOgvvW4jmM71Br2TLJ1YjR2CVCrGVvipkk2lhbTxQvPY
u0200wwGpPRBInIm09r8DrV4vHaQ6cxC404RSIjjLHscM266ZE4mDG/9vdL7fR26a1VjGgok7feQ
hSoFYBpM8dNsijtZjW9uFqWXbuCN2wrtxNoKk2oFEOUtDh4IBVzNwOXzxm79H+ZJMu1Upgcc5ZDh
aMUhbz/NWnw4eQHZKCW8hikP6vnAlQfZYYshq893m0FgZBx49WNLMyG04wNVMrnqjJNGKn7DuoCf
VnpEnY5o1tdemDfH2XC2ozV+pD2OhCJ3Y2wU8gH0ADwg/De0Od0AYdExtt/A4KZbbWApKUyyVNIb
hP8hjVUGK6PN+Di12jvkatCjYySrpJ8YOYckJ7MbfByGvUsBV6yVURIWtOTnVP0x1e2zXaVEfcPN
j209XFvzMoaixO+DlsbiFH+n8dJixug6k5bmN4tGT6R0k61pQpC6jPx6OkrNEJsbWzr7Gr/gKrLs
58g10Tc3zq7FgIUxTWAnMh/DQoTYG/PLcpk7C4PglqjUr6ZxISnljITngqtnmNqdnKCBZw6jR5HH
O6xh7AXZyTTqoxW2GuuOBo+XhAESHskqIkFH2TmjrXBPUjoNI6vDJbac2Gno43SB32xgFVq2+kow
exwyRv2m7YLNzEcaqXO9XT7UpHJeQnd8/fkV5P1OaNxlC9GSinbxAD30UTn4P3OwjG/GTzklGaCB
CRvinVSLismC6D6P+TbNaSv9DLG8uPwqAo7sKmCa55AqLfTifdCL50wV086pbUaf2Fpwr7d0MqJ0
fOlSii8j3OmkBvn5Qt4day75TkRkGMwJMfewIqGnn6I0jLZj431izqc0bw3+XVnxZRMCCa6ZHs9w
5frS9Q5z/CySxLloJ3fdh3EMN7U76BEOLt2ItqoI2aEEo9mIaHVGtjOquGm+BTSI1I69fjGLNh0K
hl6jm1+W1jGpk+OYiWn/go6DU87M+0WjyjQSorlX87XQLtknenkTR6x7HSvoyi0PhVGMvpnwSeAs
uzGFvcFbxHOPzPMWrH+GSBaeR7wvKrYWPcAGUFjrKuQvk0MJwFYTx+HZSCKOrN68Txo6QJVCJ1oZ
zk4f2+kQD9YB1Vn14iTiLlAOGn7QtqRLkNJS5tmeVvdZmuTagy/aVkE4bXuJoBcc+tLJfUdonh4z
LAeUa/Z0oSJ7OxfqMGYYjojyrP5BTBIJCgSGyZofBt09Om1jN3uspKjCFhjwRNStb86q5Pg9H032
FCId0ALoqbctBud1LKw7o7KvrAy9ezBGD0OdnuyBUTIOSJqzDV43R+deozWVipYCsQz9obPuAJR+
V6X7vmy3rkk5azeL0O2gN4YEBM9whIGQWPVlR6OooZ+dVVW48cKPEq3kph6cvazrr2EoHBinyPJT
zJRrk1yozdxa+4p6ek0W9G4MWhpuNh2uJDbB6AdAGus0gPAmrhdX6ApzQOMUOvEpmN2yeB+zGmEu
A2Xgzqgl5wwJNTcfYRAru2v4UKANbocUihlTLU2H7o7dUev0eo0iFMcp//oDqgrt6zwm7m4yAZfm
083PQ/ayZg7aPDMTva1CZCBegIuUmyS38vNi+m5dxk8d6yw9QHFOGHn0ZIYNijs/4IiNQJHPpQjI
NaAUgIRmJHIXawz/mDguQzIPVc6qnAhRWDS8QY1VtUImMwSoAPFRanhGISufcZIxsWRS+eOGnrqM
uj61DlMHGgXw8VUAHRmQYP0pAmqGH9CYGM1v8DC3riBEM3aNJ+F1DzHCW2S1xCjEJvkkOQRvvB46
n2Nwidbjo12wBpzvriobUQvWvS6yy5WdAL3QkLIWdvNsxPJi7MdTH4cceXT0MR0MkCmJOLe01xk5
i9V+zNybbi53ejpcC8HMHbKWlwOnY0TcDfat67TPSQShvSHOIdsu/dH1QpwAy0MH1fRr/SPs8AXM
BDct5tvF3P4zshMdWR+FXZ4hTX4vQ1PAVodsYkc13fNkI4ryxM6R1lXQjVcxg9q/nz+b/9WYFMGS
7upUJ4x+fhmTCg2LbljZjLBQCjjMnun8PrM9vie5eRsuWUe5xTRGKw+DwpEnSQIsbjPRv/9A5WoL
InzrEEBl7woHuX6eXRZzcCpGZ4U88r1MXzJBO1RF95MV309e+v7z+v/H5IJ/Vgv+791XefWWf7U/
osE/RIT/kA3+8df/XzSF7gKs+BtNIZTjLi5K7T9wzP/bf3zG4de//y5XPHz+r3+3rJ/f/0NfaHPT
IAh0TcmK84e80NARHi7KPoM/UZvxD78TuGznt4XaoTsmWCwhQHH9X3UhRC/EiLqu01hgBC/kf0dd
aMB9+KtEQucIACRSmI4BKIwwAl7FnyUSbcMKXxuVXJFht0YjHq2cgSKnyYNHMvHQaFvHIWgROifs
lKmKir2bv7oIcCqOZEcIWg+kyd2pVoQM8trLKkzvRwluRNrHhNwyKuxy14X2l4UPTY/RZXnFh2TQ
54/OEopmVwQ/5Va5I3DcYhjUJ3f29MGys5aaPt9RMLHXte4atutVmE4PlmjPleM+N8X8Nrip2DuK
3DxvYEtJHyVfzKbrhTgSoX7p6uW7rXN0C0I8LvosT8glY5oH8CiIaeIAtU6rsj9g6h3XWWTEu7Ir
P5hMIYSU2rdrjg9hGz65mbeXSXLHyO7SyhJSEWua4EAi2UB0fSPH+JOR2gAFIbmoYhxgbkDDCo35
Y84guk0xUWu9tdZmwz2oUl0VDr2upr+RdlVvexpWuMdvw7D6GAsd5qsTngq330xNdAeKmaO9YPBi
W9Nb09e1X/Xu1/hM9c4To9Oj+Zjy/2KgkoP14Q4dLUOrfJQhDcVBRGSmL0EwE+4oLQGt7Cw9SVnL
Vyj8I8lzOyMoLpDUf2IYeqjT+ki2QLVpInHyQiFXS1eVaE3K47a8HQKs/Oa1rXRCPqb1BCEi9pxv
/rth/TrG0C63oQ0HpKyaTdRbb56pYuzg6sZa2h6MjvGFuJcdHIGjTqJHSj76RqkYZHGALpsWd9eV
SA4Taxdq8uBqY8CJVV4a3CaUI8G9dAOfsUQe9G+WG9x7hq9reInb6rMPQThbajdlGPIZ0tLwp1YD
L55znGlQgST10tOvFfL3ohQn16VYm+V0n3cEfafMqhWzW9yhkg5JcgpdtPWYGjbOTNMhR1900AOc
9KPM6m1yIHApZ6YGFiHQ2TyDDIeNHIuXvALGrMBWzQXzMjoLFhPLupT5JZcIh63ZZkt2eedxhq9a
d+aPYLaA1evujWyZywXZfDIxQZxUj7/arnGa+Hz1rchzn1IbQMaeoNtrug+f5QD9KlkX6Ja3uqBB
Y07pW9AlLwJZ6xbrvVqJhINf1Hqf/bD4bpoNC8Az1pBy7ZQ1me5QplJJzTYxMtlNbvEigMCjjeR7
MP4Pe+exHDmSpetXGevNrEADHIADWPSYdWhBLZPcwIIiobXG098PJKuKzBK3arjJxdCqq62bJBiB
cLif859fhOM299XlqKcM5lJMMkoh3FMBGWjRDmCabRueDEIHNcOmWWTgngPyrznOAFBW4V4upF4t
a5kxea+RR9QykUutU2+KfIJIBQhuananXjxGc6qgHarF1RiLdKF5t3VA01MXpQetL8c+F2P/meMU
aDHRcZKRpK3N3IzmtePzR31F7Ll15VyvQX/qvF42vbX3SCQPtBQqje6ej1PmH4D43C4s3Emy3ViU
BFmRReZxJ7DmmFIbcG3Plwzb7ktwo5mmrWWtFDtCsE86u1BngTLZt5AAhA2zc4uNX4NVAd7UtsZz
4La8wyaU/IXBFdvOl8dRYOPt4bZbTa6pmEJIMxRt+HUux4he3al4tLpcWwO0LQyiLGciyG/1mE46
l+NmrFEHNpFjL7RIYhvO3wg1ylvyOHMUt/mZLtR8goxv7R18cLfm8+jjdpkXwcF1sX3vm+qSIN74
3BP3KKb0uYeVLQBkS5uniGjT2GQ1hVFxjEgVVKTWs40KcG/AUp67SNjRcuMI5DvZHldXf66uFcxX
luAo2R6N2pxogPwq6qpT8HZ9Wyj0uCq0NjZDHpa2c++z/NbUGvCnTjcXAQrEOca6ZDnGGUQNug+H
jNR5WlT+Q8iGOOSHEJqpZ3l3VZk9FRFLpBGChNZhlQ/WGUBPsOrxReIG0llJ7MW7Xh9nwWAye09Y
oX2NzCOKcLpISUt3ibwIcjhPiosRf95jfRE8RkVBokqteEvgLTzeg7MUnhUCnfYuqDGZM4u2nWkW
MLw28kjbtsX8h9lZpEYhKQHw6dr+Mc61M2uaQnpuf+nq9bPeoe2GhsEYI0hI0RX5AsEgCkhIPTz4
4rHoDH/ht+Q6YqgV9kG7BXOwFON7izYF40pTP7W04yjksGOOac+0wRdzYkDOBphyIr9XCIbfZ/1Z
Aoi70+x1iYXjsgCIadrLQXUuChe+cQQ12BNihFJeRPO8HhaeN96IlmDOoYAfZ8QWlnptc2eD1CWy
i7eYOkHWVTCFNyR3e9TMgfLehayu6NWtSjGatISLAfSnYH1SO00D9ca1CTMW6sBYKB31hZXXp3Gd
smIMCC4ebsOLBlh0I5WkXeBAwxi9q7RVXKCE8cJNaQNAtK6ZbGW0HIKsxcMjKYhXVMEB4FCdIGAq
vO9K1fUn7kAqrOeCvjGhLFd67hOx69orDJSXRkGEhhd+I455MZZCW6uJ35DDKaIrNod7fDzPLF1+
M03v1jSd/MyxE4AE2kzP43nyDbGV/QWWKfeq4g6ztokedYZWYBodTHOTCFhPmhdhewB4UBdlVh5Q
qIFB+Yy/sc7CSKl9Yt6Wo93uYaw1qQT9GK8Dj2Y0hM9g2vCVhoY4HkkCcQgxpONwMFx0Pn1Qio0s
q1toGORj5puwd8/G2BgWEgdUzh0mITJF02aqWPuEdZ0uQ+NZb2W9GPAPXEDF22t6kCz0CO5IZZLS
oDeav2485YXRHB4urnZK95cyhD8t1bwkEQQmd+rd8rb3qK/AE0PJscdMh4O0GRGSdWmZ8hEFYtEx
1Z1r2j3IsLkSqjYXo85RWqgcOwywVLcHwArJFwIWgFIXwdNydUjWRUHIyMDCw6cIM+SCdq4Ow0cF
uBrENDjuXefQVKI/GSSnsAOHrIiq46RtCAiPmXmOBzMolJUtLcjcxZNtlXfI6a/ARBk1xIJBmOuL
bdOpxnlJsg5ZC7MU9A2tBH1xNtQPneMoawzNSXHySD8dAUzZg+aZG5xLu8WEO8+LOS5j6bJ1BnwE
hsky3E2003Ak/T0orvORg6BQcDTUzXNCufc6Df01oEgGkZD7MNiHStRL/xUTqZ/92mdVB9sM64U5
S+wKcYxFI54oGCDDCI/S4FhjyLTLJgI1Ps3DRm3YDP2KfEK7wsZBCTkcTVTnTLjGRQj0eaykMJDq
UBU35ZSFnOdbe7Ce2zK7Z+xIcFOebNDhYIGrjjCP7EZsOpUonjqtj1vS3oZSkgMu7+pmAmPwyl3Y
TnPS4mCox4VyZ7a3woCDihjkojOxnZxyFbClXeVWOZBFTtUjrOK2nlLnygBGVUsaN4tEDxe633ar
PvK/EScEiJ7tUP9ua1h80I4wHIrCS6ZM6ExN1Vv5OtbZrsKKBGmhZo/zUwWIqwJ5NbIYiq27UeyE
RzlAfN5QNUCknCT8A/azeOJPD4KRgAbAn1jolXNheCSv1phjdkRbpO2lhK3zROVP1aUv+laQJojr
GbymEPYWrAiGhRCuCyQ1rd0VJ2XiYQFChO2yj8OnWE0ktCBF2zilveogASwyOMIz5DkXht5jwipO
u8QJANCYAdeuDlc1qZhot9AJO6TtQW4d3BTjpxBpHgdaQdKtyotNy4tSeLdxilZXKE9AbfBsizbW
lmrFhM3va7zYjU3dtnd5UYZry0Y7MMYDD41RrzRcf6hLS1p3EcPQg/RaMiw1nGmmoU+LxZY72Qmx
MYmA2qfwyAzq+S4FvA9Js5nxSaEzUKkxLDdfGGF9PaStSoSwtjF0VVnFDiZ8PcuBrMVNOfb9mm6T
J6DUV5hoRAwF1uYYPDPIBhEHloRhoi18gReRGHmWcI+Tm6Kut3g9NYshZCvIRnna1doyIy8+7sN9
m+5CF5uROoSlLMfitOoJmJcho9pa6Ks+xbasNoik8eAeh6Q0JSZeXiWdToN16KZvAP3dmskb5mmZ
HFYxJhjYSXS43xff8EwBHCO3bGFRvuJasdZHN11bYbWzFctcaMBmYWIdRzX2E0NS1le1yWaqp/jJ
JHr9EMPpuOy99iRo+p20HtOkcu5VC8ZoHSQBXL96abt1g6K3NNdGTKSGMMtyCcY0d616kQS4NXuu
K2nCIJR0gSYWLhYgjEX6jiwoNVpHyl7itkPsYeDMU+rEFDbhHIUng/9xqbtTjAKmtTNbdf0lRjwY
V6d7J8A70kjadcdHjAG1s0xL219JuHFzzO12sLZJ3NC6RRw36kk4glUGqbwoCqsC38IvOccMeNRP
8BtcFU4yD0L50oQc+M2Ir0iQFzumI5TuqIaOAytfEEbD/EVnwcox75csGih5Rb0jdXCg7cApy/Ep
7RUt3pMZANuBM4b+DJ85M6O86zGuAs47DxVGLZXUGfgVSyeQ18IML+MuuixUgYC3G2O61vCU5upE
7Yt5HGlnRYEyIPcpYYcsRySV2aswip6UaBqztva+TWAUU9jukKuvp/84lv+MnAMyW023iw3hGgHa
eTaE2SrE1gTFCSzN9rE0PHsfEWlxwp7Km3F4lTpBCk0erzrNFfimgOKXXYHCIsaDKci7ZVZV5Blj
GBBEOPI58YkZ1Q2z1taYF4HZ8M6odkOMpC0JjzKw3XtEwj5HHLRWwy3deZE05rIhAYwhzZJASzoT
WT12vrnD9hvORJFkq2jYi2nOSfzeluQ1KDJBf2iG766w7KWmW3DqzXwB2Jfv2kS+6CPWX3YYX2b0
QPS+9saKHG3ulirGGB01AEMGFMHDasBWDQrjlsgiPrJGf+H2YSiby3OvYuweVRgSRGatLtXceXB6
fNrigLdaZvLYlp3OTjVc9XiFzfMgRyAX69FGpCaPs3s/GfyN3wiCIVAzKk/QKjLTIq3KcAJvNfgl
9ljUCowyMRYRjLqNzseEPUg3QphPvs/zJghVWFK6bdLOWCgJ1oqhPx6CkseoMeU3otaSJTwqzhSF
OJzossyWWTQXZGrP6D5g7fTNrhAmdPwFlmG2DZdADepl6RrLNkfyUJpIwfVqsgnBwotEQjtlHixF
c6pEwwG/8D1k3ocoS+N550JjC6+VzATxiJzFGLok1RC4gU1AcicjhhgIK88rjoMiz8q5BXEo7yHE
GIO87A0Q/tYdLwfQjHXWQz5Tp9pRDc6wGUerqWIa0MfdfRabF5PJt60SAAR3Pyrbb27lzQrTNfdu
8tJ5hYbaQl7SfATzTLF3bi28NfnRlNVkgWXE2QN9dQ7kqakHkgfbjap54qE3QWXBULhkuFhA4AgA
crTcfOgi2H5DOm5av992CoR5PWOOZxTLtkZd2agHCPbxQm+cBxmMTzT/UG028IYeHAOfzIQIi2a4
NCzrNNIIqqSBIGxtZ7KpNjmZQn4/HMKaoZlsHrpa3OrhsK+nXJOqUQ6k8MTqmRNYm2li5voupO14
OE00mFd63Z/zYX2fcshM/wpDGRxQkGx4pirOcC/DPgB/Uz90V0qi7RNLrzZa2W6ikc0FO5FdKIdN
gqSy0bsVno07MDAsfUzjsvC0u7pWTgFHCX31GVfmN57v3jqKhry/iC8MdZrYZPEVxI2zzAu9Ve6t
Uo1tHYsobPgIMxmUptqlkjM8HCF2mD48cH9oOYSTYRcDfoT91dgayya/TVPoadh5oJFTLnosHJZD
pmC3Q2IN07XmqtK3gU4D0vrwiv4PZP9bwn3j1fPhz0H2m+SxDA6fcPW3X3nH1fUjIXVkzA7XgeWv
onz8NdsC0TzfkOgdDQvw/TdkXT+akhzISjAtSDD83m/IOj4AEjN/vvcaiKHb/whZV8WPDsEajvcS
w3XJq8aNR+dVfETWk8I2AX3Z1oC9EAAM5xEZ7tuCoKeZ8GgpBQT+tQAQHIFB5z1K2x3ZnDjy+Cgr
qvTewX9mABbAOuWik+BEBtR/SG3U96a+GSK5dtTmNMw8BCJY7VaE8lJeTGy8EVK5JQvSgMGCAMzQ
rPLo1AKZSqv4z6K1zr2BYMHGI6Ov0xj1CpXsHlQxbBHKDZN7zMyD5tkwUyxhJsaeXw4PfVStu4ps
5UAF5bAtitRWrZsTOsQFczXK2Z6ASkLL/FVpinqmpWGLy6QCCDRkc1sRNTZt2ksUxzcZkjeBD1Ag
wUxjPIpXY+cNe3hmszYd0WiPEsFPC8ystycV0NEi0xyMUEqPoDNbymMFn1+n9t25tJMrmUpB5Q7H
sXaHlERPcEhvCgAQTfRSBN4myUnEQH+57gV1Q9D2p0nhnbW9jteUsipJtWGeVpy5dDV4+al0xjVm
37z+YAHEae3NWpwim9unqfq9iQcfRzeTgOC6OqGsJXcPi3gXQl9nG6ukhivvVRKMBmZLFZsUeDQB
ptvsapXhfeM1Iah/tdJwpTurfHQ4ORDrSd7v1R7+Ki1IrsH11NYs1o2m3yJNYywey3CjwizuVE9y
DugY7UIMWsm8U49DG/ZQY2Gkp9ENIJjHXbot0AiO3pJ8RW+Vtdj2Cqc1SFTQ9UVlFLCXdbKHu8CV
KwEzGuRh5jrtwUgRv2nfRSk9JINlOxkv3urUIQprHPFRCRDqFSjvXXiNrQOTW6uDHZ8qiAxAKkmh
wQJuuZxjynfmFuB5yUKlWVy4I02nkxEeVDuds8YOjBvjxpvOZHHhFv7cJb26HAyzW/tjujHd7MV1
iy1BYitw/2CHamaulup3UEZ7nUr7uxJTkNchzUh3N6Sc0oOfofLRknspMR7NqKwWGUdzp9TNDrQ1
3KmxVs9NC06/oFVEClYvXAV/fq/svsG5lZDpJ93niPOqKIOVKehc1DE/K1pn4VS4pgYxlraW4hsz
iSvjiSNUyovoym7LE5nVj1lgn4QNMyMX4DsIErmw1fqKaPOtgCqzajp0Z4NlH5uy3VRMeEZFLvRB
nkEesuBE+Ru1pWAw0CEnWCJ4EGYFtqS03fa514baOtDwyY2y8yJkKlAgd1slyAZW9Vi94PO/9Hr/
jDIXfkM5cb1A5yReS9iZcbxOvkchfSK8afe40ynpypziSybVuBwl8bkB967zGjC2ktt2mZU9oXB1
pm+hot6jE7I5oPVgF9Ack9qb6xBdiCyco6s4NtJa51nGjiEp7TWhtc/1mcN8gnYWXDOZUOGgQBti
1OZ5l9ff7BhaQ2Nb6LsQ3gwu1ow2g2+YUH5LOkqByW4K8RLeLaodyG69AmfNgqpPdTXsEH+TzdlS
YlaE3+0MnUIuUUid5p5NVgYRK7uzloVNmRw4wXNbkIQWDt+TpHm0PUefVyJ+kol5Lxx3I7PW22bD
QK2bQ1ksGna1KDovZEMF5gmkxflxkMBDb0nQWOnxQ9RjF10Q6atHJ1FSr4XHzKSPnJ3fhnt1oGsT
RQGWoOmnRWvzY9ksnAzQW9jNuO43mxStsinESpUqAS607S12NEiFA7w+UaEXQ37rpohfkmQALFSR
JcXZleaPJRGkvMnQXINNkBZTDAwEdLatyFC0WTMZcqDIWQrfBYj3YWIiwAy3th09BE22dbE4Jri+
mWWO8eLm3kNL5mnZINIz6ihdOKSt9Uhs3DZ3lxFxyeumvZNtqk8+qt8bLtBIa424rq7pm5vzIDMR
WVOdmnp1Ciwst+EAquvnAE5B+X1UlAE1ZHjpMxEcBZZMqeXEE8f3xc+d/Sj0ExGVjzKktJIlQbUE
xPFYMWRtoIUSuWRggps9IWjBWzMOjJkmgzMkY0vXu+LmoELKWTNBHd970RMaBSYmzKuqLSRNhimv
CAdEw8jfEfh5LVjeeyG628m+w/CQtFjmWF6kMSIvNUNb6Cb00Z67AMk05lFVLdGEY486sUCZ/++m
6XVF/AXHYUvEefzo+TdBO4mlZI+lQmcYK1bwgLCM21MFyQ6jUrmGDLMp0N8GLYw0w0EUpfQIH1OJ
mWeSUZqrNnYhuWW8dJOzq5lTioMVzHCWUVFwtt/UofE3MPQYbeX6pRchMgpc5ckt+42t0M5ZCFja
oCC8NUIlFNs7pNGsSB4eYC+5Gjpg8qrQrz1h1TCnTo2WAUHtYreouvKyMpQbNVDtDa3SVeeNe5xd
c8AycEMO/txVj9uRx6s2cYbF2w7FU1GsBg/FY9A3C+z4AjEYRO4mS78YroOMUaxXdzcyiS4JGJ0Y
rBsuaC4U8O65k3TfTL9bx3aWrAOSvedS9RKacPOhiav1hCxtXquTblyWCfZlbYhV2V3DILLvnQ3E
ZWWJ0dYa4W2yYlflo8ilhkSJoWI36QPRCU5mRtYYaEhZCfjAL4AhAgbPZdriT2HpwTIYrIsa5WHJ
zrFTVMim30hAx/ITtqPNaGMFh96I2guvR8IYeeFFRPGkoW00J5EjE+JZJ7IHIUuyHU3M4FFD3w5E
uZeTRDKaxJKqhHE0HKCjaevEym5L57hDW1mgsRwnsaWF6jLofXwpXZB1Y5JkZkIu5dh0O7vHx9MG
cVz2k4Sz6b1ncqtpyNyDXtMJAqtfhJPss5wEoAa9PAMv4QPd6cYaL2/0vQhGKwSfMNmnHhk1aZdt
TTPEsJZxLErtYV5OwlMzGK9Lz4DTmJoFvtbxBBMjpA0lWrKMsfGgpOXS05w7b5K1mpPAtZ2kri68
tAjtqzaJYF23fFRRxZLgvm8KuvwSvWzTxwhnJ0OpOqHAnUS1aAc3UD/ykxG9LcOXpYID6YmGEhd7
FBzr0OZmaHQHtLqVlp8PDoZTJW4rPWrevPfVle7XYBgofUka32JIffCGR38SAheTJFidxMHMXx9R
VxHurB3XqIcxyamk5s4DqLErDG3hZ8ummlcZ5HK3RTCY5NuwjVOkyHO3qPGxRKdsTIJliiBzEUK8
npm2OdVxWwS56Jyle99NgmfRbOpJAE3TfdlOkmgLbbQ9iaStYnQAJ3vqTxTUOAanyxJNtduFeA8V
GBpyFjC2X5ior4tmjHYueuwBXTYLo9oU4qVSQMdrlNvtJOHuYemt9Brppz6sSnAtRJmNu1A0tBWx
xFgog9g709CFB5ayMipY7g20EDB+6vRJRO5C8I5sfmWcBObIETg5ptk8BDVjQajfGh7sqixOgx62
fYR5sDcJ1NHaxfnwnE/C9fxVwt5TFaIMBHhlzq81xSobHtxGWyGTIGaLged8SAjJxB1kEgLjXYQD
DwOMUdklhNmQP7LXndy+cnbAjtlx2lZ7P7mryVEIo/gE/aW3LCcN/uQmaVIcjWOwxEcf9UWehiQx
s7sFNgL+8BKLPzx0x5DyzEV+3yP3x6iKdTs5ABhYAQxqcalEeAPEry4BjnsfT7YB2Ae4kL6J5gW8
AZqHdsTylOakq7yJPUZS3CbgdIlNEoPn1cCkJ8ffw6pre91O3gV+YOFZECZPUX3nh9qwNFq4jgkj
q3bkzECeVOiluhqQR4XZWeDDjS+yneq0JzAQMAWWw5kd9T1gDihLWQCCRZVy6XQKLt3EOkQYH+fB
uHcm1DqfGNvBc4FsGN9ULHLbgvobhQ9++1Y2qDucQjaFgqZhJKsqz9Mznkbs+uGudB6ULdIw7kVe
0p1YpOP2YDoLj2qJLOQWHimbNIQcwrEsG04NSReQpxb0Ug6p8mgfkFplK2hDYhXQhxRKfepA/lw4
4QMjVI7dGu4N071yDC7ggRNyP3nd2BjizHm59aaJr7hx7Y7sZHLiU4cnrkMMipfm3iHikbKLlhTr
Fqoek2lgTzpTPD67njgzY3FHTh52YXnN8Ls9zszuoiyrbsU8AMsBjCQmZGvMB3WV+iNH85w1bi/H
Jn3CHORMVKlcR2V86zH6MQctxDi7N0H7W55m0T9C9iAKD/Ayw/thaKpHWMdbp5LXpoInSNeUN/U4
d6vsaujlQXoowtu4dc8SHckX9OjJschu1SUHLN1K394E+nkGly1oqafKJht22OH786zQtkD/18ii
9aT4Ptr9fZ+LkxA3oTA0l66SvRijvenL5oosxmIZdfIO7zK64ubUQympUuehjVoOsljDVZ8pFfoS
RcNA1y1f/Gl7FrGy6koEh3ZPpHcLh0xR0G31TXio/JJCU0ncvYXHgk54BMgWU+IIUDhhDff5cqyZ
3XzTpf2sRu6zo0JIyifysGldVX6+x2xj5dBN195dy5aBYDEjXtneCB8sO9BHOqXxrJ24LQI7c2zR
p4XqMmUaAiekqbKufMQmsmSkBmS67pgWeY76pIK7lg7WKrGV3jSk2s7tpDyQs0Zr3JsKqQN6hkh/
0M41fKJdrcQnzKrgXSgR1kZU9gYzLj/HGLNs9FXAJk6sGp9PwuSrsR6tUdPXdf9NGOZLWdDPxTYf
CkDCPTp87NEc9zmsh0MlYedxgvfI2WhdwBI8rK3V2mKyrwBm5qYdLhO4DZPsG+eC2//D9/4Ovofi
cUqO/XN87/YQxy//9fzf/8mq+hPM9/6bbzCfdeToFsoMiLL8l+BA/QXmk0eWgyWZY0tYrTp2qx8I
tOaRg1+45LtYSVJu860qa2r/3/8yiLCVkukn/1IlxlW/WJO+m1PCQIa27L1k7//7YxAzr+BH9qzJ
n8ByHMQNQq7G5T5hfLYZIrfIs2EmzTzGXJ1URNNVh3lbK/oMonlNsBS2Jxn89ta6UApYqSZny+vY
JFS6bT0plGJtpVAIYzYcAAXgS4fOE28AEuqSgwIXMVWUK8MfLBTmJR4cOqSlcC+m5w5+7ZDn7cIK
qtuWkSVli6lAkwCwsfICdkHUkJjGmKfEjt7GqycJ2/LUh7nBrjTgOcFAA7+DuyHH8cm2d4TBYhAy
dOXK9pvrSDXTTWQNN0OJB0eROiR+Y7NEdgV8A/2apPllbrPf+0Z5EpfRpZfy+jxqhHQgoIlmRBUR
DkrELTkBCnO4jw+Uls8WpkGLUW7agFgMKymDhds0j22arfAjRvjDnHxu+MYxIdcL4lwoChsLx4fQ
W5oJ2CDRGJgjD/AOUJySPUkSwFrxKII0lDiz3CfYdioE0UAjb2WP9mtt60PNg+fMJhm8RH53U47+
huD3HitmweYbYt0t1SlrJkJijhlVmCbpvDW6Gx0gi4YFjX2bt+sedsVE2zvkenmnxMYubZDzj6E1
1yv/uBQvFDV7rS+yvS/ccynz5BTmCT7QDvzD0ZsIs9cdmR1un+8Ra8IUCMSlZ9sJyAV0SrueeKl1
D184eVF0qGZlH99rlk49yemKIjHa64V6ijgLIBK0cRcaw1arO0FxCtFoSDDDJE4Vww7Cn4RJIWcw
U4284iBN5IsB2TEo5/rXgA2idti604yQnLzigw02agc+TBcaONgvw/NFQA3oPWPDhFezjv3ugBot
W1nOjTalsxa+vVK78UC6jncyaikSte4x6lHzFY/IPDn0JOVu3Z6SBBFBKdsQ+svCSRuxXHOhq8jA
PGBwUnxmwrMhocITRQojuqipoVA6+u4aU0wyUXpKtxhkkWMBNriq8IxQSfcLMHL6/DaaRQOVYQFt
25DRMDOl92Q11XU0gG2QNcvkqejmUXAxNLwbOAYHQr5QgPT4/Vv5XRWDuPUih3OmRMk6wuO8Td2L
1M4fS31i5sE8NKAPY/l+LgWhY2kmHsLmpYdLw1mjaidVM2iL3CKBqSyyx15vv0Mwn3n6oO/K9Hnw
Kii14OZz4MNvoQNvJcIBstMHcqVjHSo21USeuVutqKl1UnrjEveHfKADj8J1pkyuPBDnISIk5gkB
1MsAWuFGEECErBg7q8hoJgTtumypxRubI9hD7tR6Nq+hDWED46uR6Z26yWPBiavRq/qcf2MHZoNR
aGc0OKI1wPRU1gJO68yiKt5EDY6XYw3OVuovtW3tMAR87Ll72G9Vy77T4rOmshaVNMnX0UZv2+Yq
jDFkfvjS4MsB4WsbFKCqZamb1CzmNf6ktzo+uYaiyOOwuDPCyfIAZuJMbZMbCgyoC4oOaaLhacxs
DY5M3uwsNXwB5493SZYeIEjc2qMVbDUcc2ZJW10Sv1YwDgyoWjVjrvc2ND8DflV7GAxWhtrj3hb3
Nx1+blK8+Gb9zD3XFlaIDItMgeIhJzdG9O5UYbN5ZXm1dvrQvIiNdKH4JDs13gSCA/tJcuRIYaKU
Gx9MC7xUN507Z3juSoDKOFOBlRVInkI+M8bsLHJ9UU4lqIdhAkBiu7dJYZyZAnoJ5k/LluCluYqT
mwqpzjcbpv/yqrESbU6pBL5nnOjmNPGJJaUvHKsVVJEHQI19lNUPQer1S3TzMIlMNn+sCyZuRUoc
gxfaqww2PLyvXVV1w1LvCdSozAzlJr6roOFsqyE17oDmchFU/sKwpzHOkPkzxzeucIaNd7bW3+Gh
Fkxo8w5aWrwoyJ1ZFdN0xpKY8AzypNTCag9jakEnjEpN06pVUa3pyPMTyKuoT5sFTFr0cli7rosK
ALOFt5qZfgx8BgHJLtxdigZQ4rHEp0Qr45pbc8ClZYQLM1dzyaeCtj8IsRF1WjudR9DqCRfFGxjb
o2WVgUEjuialSZfwyYbWmltddqrpMG4M/PrmsIxBxMpgqbeP0LWNRcx2PLOYjiy8DC6rzIcLCGH+
ZSHF2taEy84DdlL7GPeribYK7WptZIk5jwQWfbV5l/ud2GYSIBgvLkzM8Hvowp7m0ud8k1dpaWRz
0yZMm/kesQTSIH8s9MyXRllYTnePpHeL8TSu24m8En7mrMyWVJlaEat/Xm+eBE8lSTff6x/FVp8U
WddZwj9/+SN/eqEvOMF/MI3/nRX8r9XXZBR/nuEick2sYA0L+4OZ/N/6oV/KuD++0Cdv+aeswSoE
p3ovyNKP82bMv38oYF9f0utL+asrxAdecfP8QrWpH5nCNE0VdvXrF9VrnKXe+7c1caSZDKpt2/n1
2xTMH+7Qn92Dv357vzfd//11Pr2BwzNcRR74ugye6o+3wHR+rOH/5Bb8cIUPtwA/fMLR0dMzW5++
uKcfb4F+BJ/DcXQbAcn0xR36yW6BaaDr/NTH/NN7oDtHqqR90ehH3r4+3wN5RAiGxJ13Yi1MXz/b
PZjapS/eA0M94mNmPdF3vX4RQP1xHcgj1UbuCGfqZ3vzpqV+dQHw5m1wEdtAAvpHb944wpyaj1//
6Va/ZguDT+pLy9/QaMdZQa8xG+/r++NHL44g49hQZd7+0E+0/WmaYX954csjKEe6YepogP/g3etH
KgJhy9K1t6Xx8y0BFSjnq0vA4CAkFkU13t8lbKiPS0DjJmhoRMlf+eUe/VyngGNbZMR8eS2o7HIm
K51rvX59Pgw5JnScAjR2nLevn+4ggNJmfrkiIDxH50Rhxb/fhU9rwT5yaP1Vjsqf7SDQHDT3X30Q
EPAL3ruKTvP16/OD4LAVOlOk0CTxn77eHryfaEsUgD5vW9QbTvprgf37svjPa0KdgsdUdaDdt3f5
+SZo+pFmCNR6JoENP9c2YODX+uW9UCNYyhD889uO/3EvZKvEkEGffBnevn62m6DD9iO36Ws1gTjC
D0Wy6f/w2QvKRJViwfzpigHxFg72tbdt0glQ6ME8fvtsWUwfPnumHUI4gsbz7bl4325+psefQu1t
Y/7C469SD3IE8BS83YTPp6AmIWlzBjhT7MjP9fhPVYA+pfp9aRHo1pFpWxYZ6Vzpw6evGcABJoD+
T7f0dd1634u/8KnrR8bU/tnqb/vaxzevHZEpQ9yZ9RO++1c/ny995oY8MuDWECfK2/v8tkHVbfK1
fusOfq41/0eD3H8KgDB1tXQVJEzT3za2zzfBOpockyz+9bNuezoA1lcfe24CpxriW/MdAfnh5NMA
AYAIVCqj169/0Aj+jQPiV9QU0lL8/AqqBi/VH8Gqf/YDv2COv//+B++rCTP99IPXQ/7y9rdffqUN
/M+nyvAV7/zwzV/wz9e/8/7r72/w93/609/65V398n9ugpfyUD75w+s3hveXOdmQ/ftf/3mE8jgG
vwM7f3sh//7Xp5f5YdP/q+vODlUQB0/g1x8v/QagffXa80N8+FEUhWKbY/LrV07yQ/pZbvWGe331
yktk0sFBuYSs4H2OYaX0m3CFr/6BVRkwTFNuX9KXMTj813r6X5/u/TuI89W/cwyq3yS/vN7J5+0d
G/vyhQOv+UHp9t5mf/nKWfJ4KJ+HTy/6rYn96qVPpufqpfp45ffO8KtXPg9enpnmfhpDvJfeX730
f/If14Z4K2e/euHrZgoZ/nSf30umL1/571kN/rq1/u82rT/XWn7xwtNTWWcfV8n7SfrV+3KSxUH1
8vHC7635Vy/8/6WlffGOXAVPQfxppfzaVHz1pV/xrAc/bOK/4pZ/ffE/Ol9/HUT+/tT9ZcD4R7/2
uaSYfuIpfjmU//P/AAAA//8=</cx:binary>
              </cx:geoCache>
            </cx:geography>
          </cx:layoutPr>
        </cx:series>
      </cx:plotAreaRegion>
    </cx:plotArea>
  </cx:chart>
  <cx:spPr>
    <a:ln>
      <a:noFill/>
    </a:ln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_xlchart.v5.9</cx:f>
        <cx:nf>_xlchart.v5.8</cx:nf>
      </cx:strDim>
      <cx:numDim type="colorVal">
        <cx:f>_xlchart.v5.11</cx:f>
      </cx:numDim>
    </cx:data>
  </cx:chartData>
  <cx:chart>
    <cx:title pos="t" align="ctr" overlay="0">
      <cx:tx>
        <cx:txData>
          <cx:v>% Iscritti a.a. 21/22 - a.a. 11/12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800" b="0">
              <a:solidFill>
                <a:sysClr val="windowText" lastClr="000000"/>
              </a:solidFill>
            </a:defRPr>
          </a:pPr>
          <a:r>
            <a:rPr lang="it-IT" sz="1800" b="0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% Iscritti a.a. 21/22 - a.a. 11/12</a:t>
          </a:r>
        </a:p>
      </cx:txPr>
    </cx:title>
    <cx:plotArea>
      <cx:plotAreaRegion>
        <cx:series layoutId="regionMap" uniqueId="{C0736DFE-9F97-4904-B826-8E50828DB83C}">
          <cx:tx>
            <cx:txData>
              <cx:f>_xlchart.v5.10</cx:f>
              <cx:v>Var. %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600">
                    <a:solidFill>
                      <a:sysClr val="windowText" lastClr="000000"/>
                    </a:solidFill>
                  </a:defRPr>
                </a:pPr>
                <a:endParaRPr lang="it-IT" sz="1600" b="0" i="0" u="none" strike="noStrike" baseline="0">
                  <a:solidFill>
                    <a:sysClr val="windowText" lastClr="000000"/>
                  </a:solidFill>
                  <a:latin typeface="Calibri" panose="020F0502020204030204"/>
                </a:endParaRPr>
              </a:p>
            </cx:txPr>
            <cx:dataLabel idx="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-30,3%</a:t>
                  </a:r>
                </a:p>
              </cx:txPr>
            </cx:dataLabel>
            <cx:dataLabel idx="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-24,6%</a:t>
                  </a:r>
                </a:p>
              </cx:txPr>
            </cx:dataLabel>
            <cx:dataLabel idx="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-20,5%</a:t>
                  </a:r>
                </a:p>
              </cx:txPr>
            </cx:dataLabel>
            <cx:dataLabel idx="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>
                      <a:solidFill>
                        <a:sysClr val="windowText" lastClr="000000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-12,6%</a:t>
                  </a:r>
                </a:p>
              </cx:txPr>
            </cx:dataLabel>
            <cx:dataLabel idx="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21,3%</a:t>
                  </a:r>
                </a:p>
              </cx:txPr>
            </cx:dataLabel>
            <cx:dataLabel idx="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/>
                  </a:pPr>
                  <a:r>
                    <a:rPr lang="it-IT" sz="16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-8,4%</a:t>
                  </a:r>
                </a:p>
              </cx:txPr>
            </cx:dataLabel>
            <cx:dataLabel idx="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900"/>
                  </a:pPr>
                  <a:r>
                    <a:rPr lang="it-IT" sz="9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-5,5%</a:t>
                  </a:r>
                </a:p>
              </cx:txPr>
            </cx:dataLabel>
            <cx:dataLabel idx="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17,9%</a:t>
                  </a:r>
                </a:p>
              </cx:txPr>
            </cx:dataLabel>
            <cx:dataLabel idx="1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200">
                      <a:solidFill>
                        <a:sysClr val="windowText" lastClr="000000"/>
                      </a:solidFill>
                    </a:defRPr>
                  </a:pPr>
                  <a:r>
                    <a:rPr lang="it-IT" sz="12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-16,5%</a:t>
                  </a:r>
                </a:p>
              </cx:txPr>
            </cx:dataLabel>
            <cx:dataLabel idx="1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23,8%</a:t>
                  </a:r>
                </a:p>
              </cx:txPr>
            </cx:dataLabel>
            <cx:dataLabel idx="1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>
                      <a:solidFill>
                        <a:sysClr val="windowText" lastClr="000000"/>
                      </a:solidFill>
                    </a:defRPr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-13,2%</a:t>
                  </a:r>
                </a:p>
              </cx:txPr>
            </cx:dataLabel>
            <cx:dataLabel idx="1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>
                      <a:solidFill>
                        <a:sysClr val="windowText" lastClr="000000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-12,1%</a:t>
                  </a:r>
                </a:p>
              </cx:txPr>
            </cx:dataLabel>
            <cx:dataLabel idx="1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-18,6%</a:t>
                  </a:r>
                </a:p>
              </cx:txPr>
            </cx:dataLabel>
            <cx:dataLabel idx="1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200">
                      <a:solidFill>
                        <a:schemeClr val="bg1"/>
                      </a:solidFill>
                    </a:defRPr>
                  </a:pPr>
                  <a:r>
                    <a:rPr lang="it-IT" sz="12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-19,5%</a:t>
                  </a:r>
                </a:p>
              </cx:txPr>
            </cx:dataLabel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1HzZkty2tuWvKPTSL80yRgI4cc+NOGQmc6y5NJRfGKVSGZxAkATnr++dWZJdSsuSbrQ6opV20JVk
IrmJhT2stZH+r8fxX4/F00PzajRF6f71OP77ddK21b9++809Jk/mwZ2Z9LGxzv7Rnj1a85v944/0
8em3j83DkJb6N4Iw++0xeWjap/H1f/8XfJt+snv7+NCmtrzunprp5sl1Reu+ce2rl149fDRpuUhd
26SPLf736/98aLp5tq9fPZVt2k53U/X079dffOj1q99Ov+pvt31VgGVt9xHGMnJGiGCKEqmOL/n6
VWFL/ekypmeSM6WoJOj4wp9vffFgYPgP2HO05uHjx+bJOXie439fDPzC+OP5s9evHm1XtodZ0zCB
/369aR+K9OH1q9TZ8PlKaA/Gb+6OT/vblxP+3/91cgKe/+TMC0xOJ+t7l/4Gyf5hTn8mIPhMSeT7
AqNnQNSXgJAz4ftSSEy/ROK7Znwdh0/DTlCAs78YCsGDS4sUPA6WyU/zDXQGS58r7rPnxQ9T/tI3
/DMkMaOA1ud7PjvFj9nydTxejj0BBS79YqDcWff4UP5MROgZO+AhEf6qc+AzTLlUXJw4xw8Y8nU4
/hx4gsXh/C8Gxj7VXXOIoj/NPdgZoxT5gn4VDHmmmKRIKAhgz7d89o4fsOPrWPw58AQLOP+LQRE1
aVekr94+lU9z+vBqdXj3M4Hxz7BPKeOUftVL6BlikgvA7as5/dk678et+zpc//A1J+BFzdnbs9Uv
hl/4UDx8+Km+RNUZOJKvMLjL8+s01VAmfI44+fPyS5/6EYO+jtJfI0+AgQu/HCqmeih/qiOhM+kj
Lhnxv1oAsDPJGGBC8ZchLnz4viX/BMfnkX+Dw1S/GB5LAxXZw6sbax70Ty0C2BlMOaQW9il+kS99
BUN4w4gLKAQ+u9JLX/lxs74O0en4E6CW5gye+BeDam/Nh4fm40/1HX7mE4hpiH5ijl+ipIDGKOz7
ij97FhJfutAPWfR1gF4MPcHmcOUXQ+b8oQEF4vPc/AS+T8+gMEBUUfE88V/CAnwfM0IJ4ezzPZ+r
tu/b8XUwPo87QeJw+ldDwhap+5lI4DMfMgv8+1cZ9pJdQpRTEOe4/Ku6fhnGzr9rzj8A8mncKSD2
V0v3V+mTsWX7MxHhUIRBOkfYf04cEJNeICLOFCGKYCw/hawTkvkjBn0dk79GnqByuPCLuclVp38u
mUGghwHPBF95BuVEoPTPfAxEU/knCeT7dvwDFp/sP0UCTv9iSNxCRn/6uZUXAsWLg/b4WZr8Egvg
MJRijPmn1IJOmP+PGPR1UP4aeQLL4cKvBkv6eKiLP6fX//uUTsUZl0L4kvMv4hVmZ5hzLOhJnLr9
vgH/gMLngacgpL9aLr9rDqm0tN5/ita++s/HVP/MNOKfMYaZkAcV8kX+wPiMSCyV4H/JMi8z+v/Q
qK9j9NUvOcHrrjn7D/zza7VZ3pifq7hA40v5oOxjdFIBExD9ETRg+InbfN+AryPyedwJCIfTvxgE
bx+K4unVx//1H+t+apuFnwmKCIQq+jWVRZxR6SsBh6+XXT9s1dfhORl+gtLbs4+/nKcchNv2Z3Yk
gclzigXmn9pgJw6DQQUDjQwBrTy+TsSw75vzD8B8eoxTRJ7K/8/d5h+a18+h/jndf/GR/2nHnoL8
xTlHMOWf5/tlliGQ9aFSlhKi2OF1AsfnXvo/m/N1OD6P+8L0/9et+X9u2/+5p2EBLd/lcTPEi879
t68eHxB2aJwM/aIx9sVjfq7VNh///Rro3wvADl/xRXfr8zQ9T++fA54eXAtj5RlHvgRsDhSSSQkp
Zng6XDmwGCAxyqfgaUxB+fD6VWmbNoEdGuIMgRCABIFeM+fMh6ra2e5wifIzaLEppHzkK0q5Yn/u
PrmyxaRt+edEfHr/quzMlU3L1h2sef2qev7YwU4BtJdCQuQING1gwYLByqkeH25gh8vh0//bclPP
rZIkmC1VQc7vJ2LjINfDGCA9+0Ffmn0j6B1DkSiFDSvjiqDw/ZXo2DuJhpB0w23D5tU86CdXZ0n4
YiZ/wECCpCJMMtiLoojPfAaT9NLAbNBEoZROgfT7KsgYydailNU6Q7jYwh8ktMSTLPAmuexjt01s
9ujKortNazNtbJrXkYgTvTDxxLaGzXGo4Us2tnJ/fNvSQ63wcirBQGh8EuJDThOAnX+Y6hdTWaAD
gryeg1mN1b3V4n5OpvHc+s6tkqbrNplurqfKmxe2lf67OUZ85yZTh2yQRSS1JWucoHQ5d2wDsJTX
vCjWbJiLpe2q6fdGD2tS3cduJNfQNnI3La3udEX5Dneyz8LMuHTVqulDTdMgKbp44+qE+Ks4gd1G
1HPdpXTvEfP9u7HO2kig/FywSe7izveimmqTLEzThER4fJmWZFygvrBbN4o/vFZ2V7zoTROU0reB
x+bh1su6KqiLOWpj1Vy3XdYtvz2fh+V/Op9KUh9cRiICyv8J8rNHKtwOzRRUlXc5dJkM8ryaFsp6
Y5RLkQVprDZZHW/aqcT7tOF3U1Jm6wzjIowzf7oWsnv/HZv+jjGG9jeFwoQhenCdLzGu8wb3aTnN
Aa3ZeDU03rgv5/ltNc7txdAi77wcF7qY/Zs+r/6Y61yETdFPvxuL3tkOo+Db5pAT74UlxyA2AbuA
4hU6uwzI4Msl15Sp63qTuWBsUbUUbZKcGz8bogHXJkCtvW9HNl/R1qA+SAffCypm2lU6lmwzxnV1
T2SPdzTP8NbkfGM5upfDoN6zzLqg7+xjXDF/144Ih1KbYmHmjASY5Mmm65ldYjOJYKhcsStpnkbf
frbD3qYT+GG/kxQQBJWAACROprqsG5LXI+oCV1dvmWzIosJTF/SJ/mBnFI507Nel6aY3Mn5gg5fv
BiJIVNJWhMbyZvFtc0BZ+ps1DAkJTSgC+q08WYxqin1rHYb7K1PGQdLjJQEfvZpyZK4Yzq7UqNnm
2/c8Dc4EEwEpQGBy8AAFQH8J79TPWQbBxgbClm88nkMwobUOy56BK7ZTNwOKrN0kaRoHfVz2t93c
qMgQmkZp8Z4X2uwLrMR1zfB7gpN4k+A5CwzIbt+J0uRgyYs0crCUgEMQCrmJCaoO0/ci9pUTTkvM
uA0mTt/pPMVBPWJ6jnF/70qcJgGqPLeqh4q+YTZfjFrFN/7Qxtus6+49lM1h6diw62byTsY5fJ4X
+bzMJXiUM3TbVb29QKa5kX03Qoh326ZV+eVYjW/ViNwFNzoPphbbdxOrx+94mc9OwcfgW9wXhHFI
k4ek/eXTpQNJx5y2VVA0udp4RKyGljZXsPnT27VpPAT1JO5iQ8pb51m9l16sF6isntBkyPXh2lil
9laXxNtZYZOFpqm3HJIqW7qmra9QPC26mia3ufWfuolke9HPYpHgeI5M02+9tJfXHW/kUnn2faxs
ufb87PchHtxdL8VqzsddXKDxjUK4jLJ9M0q3NGJSa9aVaeCTWYexQnxbC1HemphexFMh1i4mNqJk
gLzJ83ydoPr+mLlyX48Lk597JoYNr1rD47Ecb/qupHeGn2Ol6ZticGGPaHJuTYeCY4xrYjEG5Wzm
wOEhX1du6LfSHyAzVbYLFEmqTT02/NZN8k56pYoK5OtA1Yq+Q6he9rlIg6q27Q1Ezfkyi6vNiH2y
rmymFhAJ7EXVIXshyLRneQERr+9RNE9OLHU2NuuMjyRwQ6LPddm14dQMKkBw8w1hNA7a9LKDzL3x
BqnPK3KjcEvPOwQBMa3yKrJNkS0qGrON9P1k2fksu+j7tFnKFNmoPyy+8XDg8xAqmbu7log+mGMf
7SdtfBdh5lXbtvHImnlsCuc2HnbVRN57Po13xCTeTpU+imoWFwHhjbo8Hup5VEsvhoJmrMtkkalx
MVYleoKibFvyjzrXv1vS2mujkNwZP26COq+HNoiJCPtalm9J0126TqONJBABCHSWzpM4RuBs7SJv
2ZPtaX3fSZ2F5dzqvUVQQCHr7XRVzIA3/GUnF+ZlZ6/b7N4Nytw5MnTL5wDDsUlClYrmupxEvebW
8WDgZJHKGr/XMhkDv2zm65a1DCCv0zCvSrJtU0U3oidDJNqpDr2p+NiUrLmWVaiqslgNh4VeWGYu
ldes45huyFz394xB1UJV6wUauXqXdX21r9PpQ2Wp/9GU9bLIvfOjI0gu9Y3T68TafOdQMa9GWMIt
ruQCHQshJlJx6WnBI+INfG17/CbT3CzIqMvQ+tIseYaiRMdXM0CYBxCuhm1uY77LB6gqZGvBL1UV
tDVKV34pyV4g1kYlK/MNaWSzVjKeQyhWIaodarjj0FpQce3JmK6xTvxNnQl/5/nV21T12b6ruB/Z
OvZXFs3vddLM28Zr+9VYwPJNUaq3c827JVWaw8fEfYUmvvOhSNVDvjeHw5TQPBqbzN/ruFy5lvHb
471R6/t7Q/oa1nCbrrzCDUFq/Sbo6DRHcT4+Ycmq+1xqP5ypaEMny+YN5JQ2RNz5y+OoEjd8l1Hr
bwfVPqVEDotYe3aZDpldWOuhQNo2Xh8rBmgjl4GbBbvtZxMYPMwrxv38fBbjFDZkriLm2zTEJoWI
gh0J+ybZtrQzd3lPze2YXmqmVUDznu+OT6C77la5LmpKOZwbr0+D1EfiqsvTLJh5nLwt4zQPMovH
JSXdYzaLJHB941Y5pJXzqp53Xcmb/UzKMuxYrkKtC7mJ2eSWFc5l4CXXVFTpypbmg7acvVPVdF/r
dMNcM111Lsv3s1f1iz5pgsSpZFnbedjKZL5QMSouZluiKIvbbJGmKLvRLdSenbJr5w3zmpox3qlW
dev4URejv6nSSlzOvtnGVY12Reb9nvX9EI5YlIt+yMbLfBJpNCC6iMdRRkIPyd6hmAbDyEtgXXi4
P/7lTDK85VP/HqebAon5vG5lecGmJA6f06Msnb9utcPLRJRp5M+mvxNaVSGl+ZsKpf0NeN+94NMU
1aTlK5piHWWC1BHIOnaNeOIHle3jXXM4CGynRZOiKoy5b6IetukHREBiouOHlLNxpSuP3SZjvGQ9
UxtwG75La8x3tKJl0B4TfK637Wy8LVCjcjWVvF56RZeHVTaqc5omReDGMl3htlqRvBo2KM3/qM1c
bXU2tQFOcXqBbOwWuW5vcq9/i6Aw2uhsIFudG4gvctQ3rOY6GDravI1F/iF2EMrbZg4tr8qop2W1
SbqhDOKqSW6xJ5ZoHLcut/2dPzo/4ttm5nynTIyjhNHp99S7HLvhIrbdVeMMODlxyUowNAY9nced
JcmKHTlP4mG3PzIu5esuSDUK81QMV65gS5xhd0FQOix0n8t138q1arr8PjfexeBDAs5oeYmAM6wq
j15w1DfXCWTUhZiEjbpiUnvGdxPC8bKaVbVQcS8jVQ18Fw+jCX1Mx4UyaoqyLThEd5XycrqaoXCK
JLLrTJZq5WOZLmpeJtsqdUXUynirRUtvKuBJi0Ljfjlldlh1sgi7tlonYgx53uf742GgfAzLNmaB
TYpkNRMzrqmqkj2mVR6KzO5mOWbnBSrygOepWhreDOfbMkvcvjocOBJ5KMU4RniQ7oZrJSLbrtMs
Ml6TLFzc0zcmq+Ta0Pgyy1qo7FSNVzkzY9h3Sr/JTTirQV9k5RTAMlSXQ+b6SzBQRK6t5lucpJeN
1697qwNsifowQPEUysMUudGnS1/M+T6pVb5v8jTQNJl3tTb5De/YMmUoueWDVwZzrezGZn4XmsFr
o0qa84FXHegd83An67gKTFMUUYYrb5FOtNmjxM82OSKbkU/wrpbNvtH8MSkbc9FiL5hpx27dYPWi
Gqbmevb0m7oULqyUwTdVK4ZlbnC+Nn6ZL+KyYy6aRIODoh6hyuNtkNHc7sjha33BcZh1bbsaRudt
HYcRlYlreLyUhA6ibDgmcbfLM2nfgUNHvu3MTZyiO1W35rKJKxxY6g7RJtPXJqWwDjL6RuYDXhbV
zTj6+fWMxG2nE7M4soG+6HhItIZifaiGq8HBLaCKmRdd1WXLbqzntwaTVZYCU7zEcT9/7CVUU1Zs
obaBgldPc2jKqlzYw6PTUt9MB8GjZwWkARlD+VP7FzJT5WU893c46dNlkiV6DQqmuyL0Utsi8kBm
uvB9B/mOT2ZZxW26mPs4xKCY7HEdDxGw3Tjo4CdNN7OLPfC/IV1lbH4vs/qjFF4ZkUbBauptm616
v2HAQedFXxdu2eTgurj3yZu5GN2yNembceze01HdyKEs79whG7kkARkmkE5NNw1K9C5N5RAQVJiA
s5hsOg1wfZvOEXRKknxgSIgJ+GWV4L6PQVN/SZKUD/oFxSVQ6DTdolmSlenG9gZYXrIovPF36sZ6
l3hyW9dJtuily5dQMLrL40EXYtlypq9d13w4TniSErqtK59vyNCssmL+jtjxN07nC9gWhgRIhASi
9qmeRYYaFbEcCFC5YgoLpvQ5mdN47Yxw5zaNL1jv9xe5rPTSsmm8+vZs4b/dHn6F44P6xxXFPjRW
TyilrESiiIjbIK9aGQ5VmkSp0n2Y4q4JK4SaNUvqAqix1LssVe5CdFEtV4mtIqKs2vcCz+tO+i4A
BYYskikBCikaexFnqVx921j6N2hhL8pBi1HQlYfu4qmxOjasbzPbBCk2UJzn/hhkUL+Mtt9R4fe7
OclvahLTRdrq/s2Yq6CYCX13qHL2OfwyLxS9mYJjEQkhM1nMA3MBMfm4US1TK+lxGTI3TNuh6j8O
qTO3xjngM32cRolD/L4RCpJk40ENM3uRTBT7nhz390dUQH6hT8pAmSZYnijFgzdmo8nlHBwrynmE
TBlOHghLUg122cG2rZAeVqsnXL1kpadCjuJs9+2J/psoCBvjGIeFITncRsBGhy99KOk0kAkm5iBp
MA46L+vbADVJkPaZvG5kAcLIMTlksyKBB8r2IqZNveWjCxPp1x/niRQQNNLyOyvgb3LVwTDfB5mK
QadfkuP1FwrIrCbilRBFgwaUsn1r8N6SrrzQg6uhJE1vLS4eO0yA8JVpviiajG26Nu8DI5g+R4La
78wUiPgn4YYgwnwMW6IZBWma0RMH0oktfRdjiGqZk4G1q2eNQYVkaqsFH+NhW+POrTRz6L6V1SNS
or91nek2pSrKaMoDYzUIcKjKti0piq2XuG4OFO/W8+gtBl6U12U24HNV92FR8K4JXEECUOfU26Qs
tnln50B7br7yY/uUOj/f1qO8dXXjLlujzeVRAvd/7/VoLzKrpiA/VgjcY+tathxoO/YvsiTP1kfP
OBIt2XsOaCi4x6yTD8/i0nNNnEqcrtLUa65Fq+5hbm+KFmRZi+MBuOZOli08Spqyu9xXl0eloZnb
4prI92j5rG7PZdIGlVfhOz2gaVm0AxSqB4o3Yv6hGac+oLylb9Iyv7LV7DZxqdA+ln0RpHWEsGMX
5HCwBFj1Jy7aJ3QDRRsPBDCNZTW2IGA345CFjRNu0aV+HFS+GB9Z+YcDVvY09H0WoFIZIMMm3Vmd
t5e9hHDiK7Qp5s5upoybdzDpDPhXmqP25vgoyFPrXsZk6xOIF5gDp0gTzhcp5dVOtqq6oX38RxG7
Nkp4bDelZ4tgUKi+QQUCmb/nPiQbkUQFw3Fkxuy+Blr01FIcolyMSTAZFrKM2OUoB3PeqObGL+rp
gU0ZEJe0U+/isS1C3ZjxblCNW+CxbK8ns6AjcGIK8v2S6mZ6r6esD8iI8wjNfhJ2hzU0jRpKt0NN
jmV5NxmQPuhcr5McgVoE/k2g8IeKoWuWxaEI6sQgQiuGPZ1Ue86c3NEiqXdC33TGG69EW4x7kqAW
ejyq2bdtxxbgcmNIsQ3VoQDIc2HuoBH0vGyEhyLclPTNQQff135RBcgfFzJL1O+5TaEiw4+qwhW4
K0P70Q4mmA0dtk06MmhN+GLDSBqU8Qxu7E/DhjXZRcldc52C2NOoXoR04mxRCwtLJaGRIi0GJwFB
O2R181gjSd705awv/nzXGqaDOXNV6EHT98pNPRDEfhRvpevAMYgM0gln6+NNkEdQkA22hYU6XecO
DcuhsE++R0WYx6ne8ZHeHJn7AKR3m7AZSk6QiRfV3HlRgwoWMWYfFJnhJ+k481Yx7cdlnqBhk9Sz
DOaOz5eNwXrxHFxnK9Ml/ADgXU5ZuZtksukHT+8NVD5BkwwFOCA2B//EYcFnvuzLuH/Hq+FizFlz
FWdlFg4Z+Wig73ebFMCcq5bpJfCGVdEW/Nb0MWQvhT/WGb8D4s8udAYHZNN3vubjnhtYiXhCN7HX
u02PO+ha4UYvU69K93NenPeHJdAMuYqEaqAAwH5yJ2nrdqJspyrAwPJ2aeyHNs7n7cg6tJ+ZuP+0
EmrRXcwcq9AmUEmkaRuUJJe76oBtnAQNrfjeqqHbIA+dt5k0V5B1DPQABhrirAPn0bNeZWR2YYeK
9ibRrg89H+nFzIbrsdP2/HhwTW3PNdBlaBUWZIN8k976ZWiM39+OUyaAoGZjiA/FimdAwaWu4quy
03+YTozn0EIkGywjDuQzPDJzOUP75ZiW/RbCxDDKld97fYS8zEVH682M7rLamvXxXSkv8liF2SFn
xv0ma2S8YkSMbyWJt9XMyOIYauchdkvoeOnNDDrdthdDEc0+aK/SvyjoOEGtinDU8MZtj/TYCFBa
O+nC52idTCRgJa2vktb4QefI6nhzJ6W3UoB2UFM67ykyq9lmu/RQn9WJvEY8Y1ufkQGcp83W1VQv
fQ8akChnM4StmAclbc4lSpuwbU29GqG5tlCTP62gYbFEmuUXzPXg7po/8Lklb7I2NhfTLB5mIZJd
g2gRgMYuzgn4yDnFnh8RlMG5qY53RTzHO950eJmNHV0UcWU3CWvKdctzF1LQSBbE6Wqf5Nwt2rKb
1kUx8kWDvCTyXDotYF1nN6UVQEOOxcixUj+oOWlBvauspfMK2kvVfSUgps1N5wdqHMudTPQq5yN4
Qt1OLmihpob+AL1FmG5jqHNXteDllmG6mzo7/V4y0GqmsVt72YiWnk2qwOvzBwT69nJ0pbcqqvwt
H2KylLmii1Jk+arWfrEooau6A8n98lgkJUOG1ympydoNLmBknvdsYPmKQY6NdFXJa9pVWaDr4ZEC
W7+2GrfLxgeizYqChrGM0TUBCTDqC1PvVZEV4ZFhUoPyhYLmZzHJ4tGbmiLkdtTro7LhaNIt1CFz
qqp7T/xhDgSvmkWb0f5dj97rerwYXeJ00JsPMk+mp2K8m/r+rjRj++Bl80VXfiwraAGiumyW3jFI
0Boa4Cwt3X07TVCMYFdeNcKteOnnIa8QNMLm0Q8poeq939GbaZ3VY3xDKlOFlU7JvJ5q//JoVQfP
vcNZHiS6yKNGe80eilu7y0gFjzygR8EKuXV0UDsHxM06AmpM13e7PkV6J/oqBLouls5v9O3UchNC
Dpjvy0zf6STAdWmu2UT7FfQc+lCqWC6ETMRS9euOp+kHMw1rBL5yPUEihjRRuToqDnmMFH27MvXQ
BVl/H+c8fYeo20wIGpHlgPHOY1qsB2BUYc5xEpiM9VtsmYZZGh5mCIUgrOJkRUqOinCGroybJpC4
sbs+NnRYmWwKmW5r1/drNNh8Cihs8wjbxkI5oWpoCA3sj6LPz1syQ56HdmNkqljjgIxzOBSD3fvE
2AvnZ2aTEqS7DbiD2R4pQZMw0A+gEo5gD4G/SLXnh0cqppENp6SD5iYUq0GCx+RyKmRzWbZsBwiv
hmG271Krk/0Ajhk4TZKA+lN+08Xq3Vjk/f1k8iRkIArfETHUIbXjG45AH2O1Sm5tFdfXtb/yvD80
RgVkaShIoVkqFqyi3XZGdljjNq0WR8kkK94Kv/SCfhLVfVE5EpgSl9vWwabfpTEWVLYpuSrjHJpA
jZ1DD+Ldpjddsi7xbijICEoWtMaMHcdAdAWP8kMw6Q6mdaoFoa54542s2HZ8GM+TVJ83wrN3hLut
1w/1vQEB+th/w3TSC3/27bnAtQy16odNmWQQXHKh6SqvQfxgKL+foWiIoEpLg7YR+So7VDVVBysL
dfX+27SLCXZot7/s8AKbACbBoEsG5At+DnAiXhBm8obhFgV9aqF85YSNB5YKBVbu2MY7alw9/I9s
Vh6epp2PeejLiW4gkk27czfy7oMHovjbuZvHYBBDGTbm/xB1Zs1x6uDW/kVUMQp0y9Cju+22ndjJ
jcoZNhIggUAgxK8/qzvn+85Nl9vZlW038A5rPUuR8dXy1X+y6affxF7hJll/GV9VPC6CNdie1mVc
dKmGLE9rQna1k+acSV8cIY1n+ZgRUz7eduHyv3+AHTnAJG6+z3qrsYAE8kg4C5/iWXs7Q2X8nEqM
osKELVwHqfN+6t6HNc0OVnP1bjVtDj4vPD9K8+jeH4L7C2RdV61p2laUwKHCzqOvrqfLSyiHPrcx
G96I5D9FOv9lSXtHPTChxl2kb5Hj/p3v2W2e6S//9yJkA8rK+Xq/3CWuiG52Z2bqmSMFx6GO8ezS
39QGTbG6eRe1pj0yrOfFlGbxNz23edp2bl8vKi0eW13iZfTgu63N200Eax6s50iM7fGh2ij8Rjgo
gt42ui0HRqasGNI5eO+DLNt7zL0EvI/QQHATUuuHxbhARVNEfsl2YtfHixfx6SI8m1t/FLnfQbv6
v48HLtZXpu14eFSARPMnjfH8KF2Ttwt1P5OsIUd5BxFI7YqI91Vihumd8nZ9iZvC+52M/pinIetv
/ZKs51A1NPfmoUb5i+XhIeXBlYLSv16kHMV5MNFfN8zbi+PN79aiRc1x2D2ndOX/bCHo4Vc4fffF
e/3ey54XdaL/aQTb6pMrb+ZbL7O1snSQJZ6y8Yml43hKx/WQRE9LF3s/pyWNq7RrWRk72+VMm/e0
Sel3lYjPZM2Go9/DHIalCR2VLhJbNlsL0uiPeVzTC7cp7htJ29yHtHX0pNgODZ3gUT38zz81Jeqf
uifb2e187vxyChpdcGiyl+nupfezq3e89+M32gwhVA7aXrPZ3z+cMmzUJYk9XrDZwcXnfvhNJX1Y
bA2bj7ASfq2raU88tNPz5qN0UrXt+9ibqmaZ2xvU981B3/WW0H0M47ynTa+rQC8r9nBdqEAmvxeU
yDyh/zsbO+rP/xYqbuOoBLPoozt1qXhu7v8P0S3eCQXxElHyl5LOfvhEHFXfHv95ya3d7NuQkc9N
rIC5ePBfN0b+E6lH8BS+PHhIH6W58lN/b1Zqz23te4fx/hVMLu+wTYIV0HXrovZldl4cX3ao2e2V
jtlhDnRbhd42nf1kcbvEM8kbptmhWFuHotmPyc2JNfpIzPitM8KhvQXJPvHYW+sx78Nf2Wfaem+U
y+3nmETnVbTiG7NtcBICG/TY+gcNq+W9j7HqbpgyntnkqxfPJSWdxm8b0Km/PuztRTmCDg9HwzMi
+xsQrwgHdgl7Il7WdaLv3ljSVJb+Nk5bZU0976zXwLeBZAfTtuGvc+Nnh6RRcek2egQECp0axF7l
JXVShaOjOY1ocCK06w9tFtvCZizATedMGUFALCNGxa5tFwLlX2a7qdGqAi8Iya7Tad7NSwSA6PCg
MOQSYWZUXn2I44mcepOSfRKLBY8hung37jr1q5NJhevgPls5Af0j9nvT3unQ0a5+jpHyZc4EqR5y
+pzq4LBJGElsuD9srXuhW7K+QJYwe0rZ2RPN17CO5pX4anraVPI6tt28n9o5zWffy7BpbuG8+9ds
Jz0ZNDUsSROescvjKxGGF40Mzr+JIlp1eO2jY43+UWxtTSvjJH+Zt7R+6dYNtkIoYXjd34ooHuF1
quUYtP0MLsJBJLbmPb7fJ763qryWMSvBjy7YcSk/YGjVL26AQND67sjH1Lz3UfLL6dnmJJvYzZ9M
pRNPV76JFLaAYTyOCqhsPwG98CFFMPjNCV0P0HGaq5hnUJtj+9kTU19g6Qt4HnNUDJMMvhtbRbEY
PkKud2E7Z9XYsOzKpUjLFcbrO4MfPgzNt0dzf7xkDha3Ti/4IfhlSaflnddyzj0hYRmF9AMLTXd0
jwGORLEp2AjyIa7F3s3A+1q7VrOGq74GXFcmFQwalAieEshqZRpbv+yiINI581ANw6XD8EpVIZIA
sIK3Tre52/oCjVztHjRO3b+FkzdcMKoWNuLuVbm6OXGvzQ1ds1OHyS13MV8hZNT1a+A+RhbGYB9s
XYYZoBzS1E8AqFyl/KyrsrW10JJWdsjarXsOuFcG0xKdsHHEZUJ6POrZMGE0SmAOTh0rhrFvX1Mv
SKu+1m3Zw/jL68R516XuVJ7GwMqagYdX6GbmKWY0K1oP9m5mti/M7/m40OnHiJPXsNVm/6190lZ1
4g/nBqgLA3JA/gTIaqPtpXPlR6Z/B+Tm5+3F54P4RBNWZYDd7DSptvmMk3AXN5Dl/ZGdHwLTWj9Q
YMcK38/qco65fNF2mYsGC6i3zumNEal/hJA9qlq/6n6VJfebDM+ESU5Lq4qH7zNLF1WiIfhVmKyc
F2Tf2qFrKtV6W0Hk9GsKNvAeIfH0LoJUlNs7jxu3/n9hJ/TJrPZEk9Ze0ZXMcwboRNOaXLxw/t4o
fDTmfv7eZoPwWSZE5f6K2lL4q3Sl7RJRrb6D+Q5wefdvP+9g22GpnsrY0rBcEktPLuRvy+MJtphn
cgBhokTfHfe9bLfL4ysQNngER5OcOTdngo3tY5XTTs/c7dKJNTv4J/TCN8LM0SSJ3q0IOL6A49kP
Yb1cwoCSK902KEp1eHW0/QzvgzaGsu2YKv4RKXYbmpBMaBFjFYi4uYn7MJx6psX4nHxbrPFKTZPm
9fEysTqPYj94ebwzmsSo+dOn9nla9sHIK+sag8UcRlHhbBLs/r1XTb89T+H8s7ejweQwfaAZsBSm
oaGwiAHIY29+Bq/kPT++0pp55aq4hbE68j3bsDjg/KbkzWYYC6yk23m8A3Gu26ZSWe+zX1RdSCM8
lm9x6y5kHfA4iMK//7ZhrfrXmvJ/vR7PEUyG1dR5mpFyGGyG+/v/WYWPjkxcXQQ9OhQMzsd4oBmw
pnV1r0E3yZfQdYCK+hcbseipnUN2SxlLXwL9NqtUHOqVAqK7V5cxgFmVTlyeOrStg183pjC4SU4h
m2X++ASVJXIfDMQB2Kxc0LO/psNW0uBpXp3nXtN+a6+BV+/+wXImIfnWueZtIjOQh23xy3jaskOg
AlZEU+rv6lEkt5Sa5LaGkGPTlcbYgAJ6bJeh3gHWyGXP+H4VWh82ACrXWA67qWtoZX3dlfHstZfI
JGFOt+YTFtF0M2uaFAnBROqnKnmL5v7kswxVbFsG7ObuZ3N3/R8vXEXnxsxQvraIQ0+qyX4Ko2Kh
qb7Z2N9yCJHxZfkIgn74HmSs1EbZ53rq9iSa+Zu9L4SJEw26z0afdUyzZ009hCgyOC8TE8WD5Unu
bbaF9Ioxz4hdTefg/HgJh348RKE7kW5zp3m99lOtMQ9tA3B7ZijWnrvJNYeQTMQ3sKzmlGR+k5NB
owy0RsXViD/Lsehf49Rzh3+y9V3pXExqnvh/65TO53ltlzPRXgb0Ifk1gzw9j0ESn+Wc5UMo/dsS
dIfaew2Fo3sRUFhFNjk/XqYm/EpsNqBahtKdet1B8sQM+LgBIwmsInRec+QkQyXpcTMB7+ZVMCXx
oZnRQwcv0a8yE+EhXXRSRS0pRGPcdQuEuz6+ygZ/JzA3QQ1bdf4oBo+XgECYg2/Sl0G6fDUZ1xc7
L/a6TPMParbuTaNZYbwxr2mL8qLT9rkbyS4dWnZytfjzj7NsVyz57D6dgHeRVbvKrZxMD/90St2u
DQeIGiOZ81GFTbUu1FbNVC/v8O75eQ4NgjHqC0GD+PM+WhUzQgBFBKeqtA30nzBrmr0bGSq4Wj8j
42dlR4btOfWk3fNIWiCL+EPhWFIsHIsZG1MsvNuwfDAv8Is+28LT4y2Qp3M9jRCVByiRSLSsr7iU
5+buG29160Fl2doy0kDd6yWez7ozH4p37n3hbD1YHg37NJHRdwQ1nozf2V3TKcwfhQ6AtuZji6rb
1vwvsc23oafpT7rAKjcias5U1NOjj55N0qy5vvMk97aKt2AkHm/bmaeHSENVjDDvxmJOf9CxDeBm
iuC6dmq5bXb5xQwRlcSut2vCVr0Mo+Q7OsdR8XibRdGbiJPhon2AX27GMhxgHn5fmhp31RJsuWkV
eMKI80rewZmwEWfIu9s1uYs7g47VvoWLtTTzVDDh4te1k/ErDPhPz63q6fGtaauTcgG7mYtZJv9+
+DGx+twp/b9v+yzR4LK9ylHF81gkWINjAz5p80BibyCYuL9WtaRQbUeJ3QycWA+xJI9giL8zY8gN
zbV4vBNya98hgNPV5XMamz2nG54MqEnPtRK/KcgE4BS4QaeBzSe7hdfNbed0CsmfRpKKGPHXC9Ty
SjIY1lJP7NzL8eSinr9pvzlMdDvI1f117dhAfbmrdCKwpKAYO1AXTbAPfdSFR+GuN7QfhWKTO8ha
+aNlCp0kTxhq1D8js9uW5GltwOjcy/Us3Kfu9FD1lscHSHruc43t3iXDeLV1/Z6ssr4QLOAF1nXv
hySryd3slud+dCMW+RaMX4OVtYchdBCay6pz6BjGD8VnXa/PnfPaQ2CtKTDQ0acA4aSC0nb6Isny
pKVy3+ZpVnnCMzg74Vg8BhkIfeMNk7d6lgs+10n1+ZA5c3rUWgQZsLUmnalmU8pUQqz4/y8RTI1i
CL6S2Xho4JD08Pzut8CX38Zutk8rTcdiTYR3Iyn+0qCJdw/WuMY4hs62E1YFPzboUyUnqT35ZiLv
sV3yLg2qEbcWz1OqcsRrhv8iPr77DZnewnZ6ITMHRrkM/CZ0vBwGqSNk1UT0osX6OsJhrqZma/89
Ad39qZjqWV9iGDhzVO+NjpbLRkj0QriMX0BtcvDZac4cl8cYPfazX3F3bfr4r5cK5N9a5vrLbLEK
5ZNjugij6bdZsxpUGfdl0QcQJ7yAr0dWf4g7KUeMbp9WnmVV32udO9IFT9LB5tER+1yxJuejUN1L
Imy/s8w8m7s/T0R36cwEGn0gukRi7cblYPapp8dzoj2sl3dAqHNLXToU5abQ0DNNQ9hZBQBaMEJF
x4c5kALaKKMQQZRNDe6Y0m2HDJjKdbLSvxczubjMllHvSJOmT77/nNqwefXGpZBzsLxj9vZf+dgf
6joLL4/C7FLmFVZ18hAB8EN+yX96DKvDpNIDs9kN4qOF5SPkJb7vWvi84Lz2TY54GX3BrTiXRLr2
/E+p8Kesvdl79VnRj469u4+RyRsSnuNhtNCfXSPPtUyf4tjpC1Z3dgvrQL1E1uYKXBpUC08UD08+
SpFTZIO5yX5AokXY8atrxLGf4XmLuRkKFS/fXDvMt2hDR/dm0NJERgXUwPila9eDnHV7aRYavUTh
tEuWbb0C5v1Uc2bP3roh2MNUelNhnbOETQeikE+i9+8vBMIDDKTj4796fKtx7QbCGJ472tYMJHnF
9rsG8auhzzWjcNpjKNZ1p68jfPU9yOS6eID7j/lJEOQvgkaB8Scz0DvY5dbHvNW7yCv+Le13+f1h
xsRujq/3sphj+ESZSreh3KTzP9Iw+bE1PQyZoB2vST1z5BLG/iLBL1YbYPPqobbODbIGDOo3HrMi
oDPZMUSJpnvIb9UaHrDCHbf4jYMRqJMCAu1S2qUtZYep9IHM88XwQ2Obn2yKxqNzRBSGR+yooXcV
rIPwkpgOcyIRv13sNa9MedkTcn0vBpDmaR21vYwWuCRU4B0+2S/VgTVqpm4rHwK9GYbnB/vo+SPJ
bRD3YBsxDOPgaHf1gT6jG8n6hLEHQQgy37Ad/cdb+CgMEOc+DIffWxsEzzXvfo0ehJl0CPivWDn4
a+iN8N6/K8yehWIpciAtEoWqw/MRJCPaiYDEC+WObrnmzrtA1WYEwstXPy/LVQGYK+RSn2TioJkn
vxbikl3TBq+xFVD2OPwdQ+D9Of4EhWjHHFsOlHLIP0GPbKe/7ucFjLiqt6bMev4JGLKl8TNi6aqg
4Cu3yG+QNGjHHRT8FxrhUkKDJ6jawzRWYW/Tg8R2XyzJkFSbt4mKUmRsYnQKZql7W5zlmP8QFUjC
Qe03OYhKMIO/W+7XpO0QdhBQpHhnC+eH2055HZY08cUHGOCgzm8jGTekgVKSuwWeR+jD/+95+AMj
KcCZDQWdj2e2OIDw2Wt2NNK0lTHeJ/wMcA5ZeBDIQh5r1sK9mQVQdGpKH6s7oV4Jg7kuIs/DR4uZ
crULPNzInFio+sqK5jR1IzRF1f0JBsxXW/tt9CEORxCAK4A3K+yr39xq4K9heEjW5H5Tala1w9TC
Cpmr2Wal9of1BXJTEW7mG6zWz3FVP8VaSK/xqi5SE3KWAeTD5ffE/iq63piYf9eRlfclQ2OZFCXu
HHmqp2fis37HOq+HAkzV0Wz3nAHz6A4L9F/u2YrgGmrHDyPwN+gk6ipFlnfdp7Er2xkBgaQWTQos
v00gsiJlvHnuv9aLhzNlaVhCtIek3WKNGf31TLzXrUkRCg2Q6VFataizmc5HT8JIpJ3F4NjWeVzP
r1mYzpeUYxMEN9QX6wiTZXVSoNVLdp4S2u/hVdg81eLbXWd/IrIdyhkuQQ0ZKIvIWXkc5ksG0mOg
0HkX6rt8EyNEfrvJfYj7rBOsIppCI1xQZXwb0j3CyEHUhkdwSWsmaRlF/LaIeNyv/u8+zn4rb3Ql
sB2CqbsXVYs5bNuWtBSw/1N/lDlLkSSO1kpJj8D+nfATvI5TM5Xe6H01vqzAxWE7Z+lXT2RcQm8L
i0xjQZwxcNnJ/aETSSqkroK8Bs+AfBr0Kj41pmxiMOBp3e5r4d851Cw9kfWwJfQ8GgqqZEvbY52u
37pOmcNKMMX2aA1gKQaKEIkKGQXqJva1tE/eFgT7rnN/Wcty10FvRIaiqMME4qa3IUPAYqTB0YxJ
EtuLOtbe2uXUU3yH26bP42SZX1gyHzN+p8Yl8nwL4mopr4ccPiIt/QbWce2BnoH69YZES/dEG7U3
3qwxOsGZCREymre+zQVVfhFglCkNGHiSdAVph0sb2tIZBdDcTe1RqwSlE2hFoL03NwxPloqj0NNp
qlGeBp0MOdLtrwa/MIBeVIZQj3UOPfLgxfOz39P5FMkjeBSI6IitNsjRT4Ygv5AMu+xPH9QS2tyK
GuRLXW0an5glsdsFUKY2P/mTZHzaIT015Q5yJipVBImRLFHhk7apPE8fWpa+YQLUOfeH3z0h4DIt
YJaQjC/B/J35AS94C+DEeN0V0ODPzLf3KI14mWXQgOtnuJwenJSge9nAGdI4p2ndwU9yORI5f6jO
tl2cvaqBt3m8cXmYbVKuMzorjJJp1ud5SIqOpIVTXB/lGiGaJrGRL7EPpr9JcijGbx4SXwAjm+9u
AhK51HF3HIkWuxEWRzWP6QfI+PQ5wTXfALDYOWmfcMXVngzNf8O6dFVKBOBhve4wldEjzRCVbfSi
K1AliJA2+7jxUb9XEKjRnD6RNnrjrIdUFajrnZwo4ejPBU2mpjCziErgGxEi5L8g+ly2ru93KSdg
TOu5PvsYMdAYhoOXgZ5PGGZQxae9cnhcN/rKOQQ7356c8McLAr46h/j5jJrl72NcoDDcgtzf7J8Q
oQvsbFNbxmv4t4MpXTYtyMzeU5cwAdgHUXrIVx6YXd0LmRO2ksroXywd+vvuAxVvRgy1h++ax5nT
eeBoV1gOwwarqYQvoiQwXbv3O6hcPdygUiKomQ+ph3jmAuOf1cuS4+DuutDxOFeMWbFnma6h9UGN
rdUWlelgrp3BQ8BihVLa77Jy3uAeEE8uaCVY6p2dgl2noXzWzWHMVFouLIEf3VZO9EvJJOAlEDRZ
IYUgF4TcdP2fN4ENYA5je42CVGobjrtogB/OWbaT3VbFmpK8bj59gW48hsEeHXDOHTi1NzGaH4jn
PacR+UyS+jsw6uGZZhKHTODGwbxcBhwnX5D1Blrphw/jN4cX+CvyElFMNcbXOGmPvCbJrVm+FhSr
cuzHLxl0dS55nXNkFKtBLL+VDQEfRSt67Hy3PYLtXdSQMxoqqiRTr9LNHlY8u0CxFrmdQAsxYK6r
GMMDGafvaYr4TIQTPFb2vHWxK0kHTzkmW1gSBb4YErwoG2NU1cR/ogUDBmZkVvLNnINIwOVq0WTR
SLo8mkG0zLX3NxkzJDpZcAWdqHa1dx2xBh8QVupyVX/Hr32OQ3/dDQ1Wlw2iKFS7ecMKZ9WocIlE
WEK2o0UQ/CB4RMGDBejQQABCDcsEMweCnmuCg0OWGZcWNgJCw0nOIi4LrdHf3AQlpF7NUeJAjMI0
zS8gWaB9PfG0MvoFnAfUHrH4hOh40u30JBcU1KmrQa58JQJDXEbSEcv67ywdP3Dnv8Hd76oATAnA
Uo40ivXjl7EzZSgwp0nE80AIIk3qzE+LCWufYZOELok2CiwqWiwD3yheSLYsBRsGXZhaqgpWfJQr
F+FSMhlcQcgDCdLvw1ZDFPJUtUbJS9DacwRE/l2pqd9hTAUsnn0Bcar4lJWRb/5ww3FXY4vxRolK
TN8Qi00LIHbeaR1InLdKPAWkCzGJt20+gd8CzzSTgk+dKbJJNrnXYNxPsgF6fr+VjVzbJ0/BpDQN
TOwxhVk5DMfMpX+Wsf/h23Wp2ACHeJxtFfpgJm02hwcLZRHJQ/OEiDdzEPkYJR9mRiOPnbRlRufL
0lgwTNr7SJbvYdxPJY38G6D1II/x2IOp3g0phgLeY4ZA2vE7DlQgSEEOKl808p44mwR7Kl/sbm35
Z4CGK5r+5BxmrRgRaUzvVdg2r8PSmbxLfFj1CKYNzMMd6Y1QVf1uuHruKKYAaF3fIVrOUBcx+3Gh
kZcIe7RMkwE/ddlBwDK9PwgxurkUMe7xid7i+p707cI9XOKfd02oY/b3kGY5Q350XcIaqvEGwzVp
ELm3mMV9D1E3zVo4XFZfRllTLDtdW61d87vzwWD2gRcgn5jtrPVJCb8rzBvCb3G01k9zeIUlIXab
guRnWAQhX04nbEwUc9eC1PeQfjE1JRAzUEwTpzEZ+fhh1Xgbw/p7p4g+ht5vPlTeUuqlCyp/Uuis
qymRmTiYZfkY9NjsIYNj9OocHhqEqoEcDDhLZXxzNOx2AkEYMaJ9x5Sr3IvuN0tGTsTeJ+qOTmfM
wF4cwDxR6OpNjbUeV8oV0tcI0bOhjBvz7tTi74M0OCAW4e2AGKf5itsBBMRh3NZ1D3QBT8AY7WC2
tUdi9skm/pjEpQcdpPtYL0HJwwUhog3PUtD65KCNOSJxOpeuQSnoN4KjXoKqFxQTUnNe1KlhKcNj
j1OG0IOvE3B2qBfJjpow2q3K9aWJwzOcBAifrShlAiFq9OdiVm13WJFm2pj543P66vfE7bo+RAx2
tMeI6U8cJAAhLEJUIA3ToKBuH20IgKfNdMq8NCkDmuUNxIgWnBUQ/dG8mQTFNFJRUsjI/Oyo8l5X
eGgC52aQ9JeSE/3hp4CYjJAinxOD3cXMBZNjso+7Oi3CZMS5BwRH6KTQ1ATsl5oxApOAjdiCgrBk
iDXnq1ptPim/3bfemZiGndpI0EJ5wLUSqOLG4NwJslURIyYXa1Dnmc941YHBC52CwgxEKZbL3uIS
Rzgjq1JjxndkZrxA7u0096LLM/zjbAUOrXnpU2Am2pKToPGGEa2XZY8Y2rJ+1Dxucyr5UklUVo7j
Rio5rF90CnWuGzruBf2LQYvv5Zq+QPLPTbfANumdzRshcVZGFrxMKMr7DE46xGGvGpLlhI/7wtvU
FsnMbtkKArEb/RInrSQlN9UG+iTPmOU4fWoDIKRL5E5wbMAc/RkyaBcuA/sOy6tYgTBBXGugJ3IM
6jilKU/qcdotIeK+25gQTB3ZgqtybFv/+9iJAyIFKm9UGxWG4PyBZQDnmHcTIBRAgG0pgrYQMVhz
i/RvadrxZ8QRcIIh+owDx7M94FINRhj0BuT7MMPzCIK21tOHQtBzh0UFhE0DwQ9B/GoCZew5Iw4x
m4vFYFGdMwnHEF8g97d+8aQ0ARScESBrJ2Fw9MeY4XSv1QZXXMHtsDgNToF+SzD5HcdIljZlv9Jp
Pg44i6eCY5wUFiz0ndmE5dP1ADc7LwENhbcZ9ISzgSsILuPPgn/VpoQCXu/CeR9aFe5HEpY4caYu
+m3Fso/wDHL8DtLvZZrqs5bOVL4XqxftnrSHnNkUc2ybpq1R0nAAQe2r6MlMSlXROPztjbr1CAOh
PsA8SdUPsH3NfhDbjx61BZ8ZyUlD7jAzLls4oWfUNW7Z8dVLwq0UWOfQClEDY99B+uR7HMaEfT+N
4grxvF2UxocZePDFLCvf3Y/gKoQMzm6zKOln8IfZgcyeQ1wl28ox4F0xrSN07K82DAbUf0izKBAG
qgm5is3YwgzKnutt2TW+fWP4B/yeuHDfoy1x1ejdAo//dGl0S9WyQYTk7Y5NzViQDZ+RiGSAnEEI
1BpFLczAfOn4dxsm9jZ45BvwvujsbcubP36KGIHrFMAVDE8gHuMCC91juwxzWKkFR4udaQ5Ia8lj
X/Y54MwEJSGGYe+u6+zJa6J8KKJOn+agSQtAOryicQSNrPkYAftWmHz5vluxtWlgIbsxxiCIMPYB
h7Bdu5VbhHKx/aZ1iIMPHscLiGQfhLiUcwcb1OKIMelPL2DiAHzJvs+TsD0xvqQVldMGT3v9Oar+
jeInz60A6bQAhR5xfmLOPzshXVUf+mKaRAhfwLz7OF3gilzxAW6lAN7Hv4kBCEYSm2inAh8Hr4AZ
1XFUzUO00zijxw16LcBdvfZQoyttf21AYisukdCUSp0nPR/sPG/PYYMnmib/Q96Z7datbFn2VxL1
nLxFMhhsgEI+kLtv1Eu29EJYtsy+J4PN1+fg9snMugeVKNRzAQfCsS3J8m4i1pprzrGoha32ifEP
6Te38yWmY1+1bsJLanxN2treOtrUbyeDTB24mY1uFFwsjljrWlwPxEI3qOZ4xQtxzvsfaZ05F6P1
jTJsd0s4HTsc/QHW9GaLFnC3xLqxqWV0sgcTp1XZbXS7jk6JlWDwWmZ/TJv3eujerDbfzbnJu6NI
h53btfdOVGmUB/ORM7Xed8nwPVSxcai07JNBbnRCYxa+iLBZqtHCNmdq20UOyfPg2CdstjDGPD32
Fwf0w/swlP1psNRPmadfQy54x3gDDcM0+GFObj3pXryyktscw/PWy/WvfDSfkHnLDd3cRC/l4PFO
P23s07uiifpgn1voSQvm/00PfKyN4iVoRpSMxUrVSQ7Za5WiCFV51WyMDJ0/bbVwkywDbwFsVXqS
72s76c9OMx9mY4g46U156EvvIY3HYFhlK9tR086MpCTb0cuAMAhSQopzwRqdfSxFtjGpCS1rWK56
MRyEK4U/eGjhoUJqogFl3KMP6aatnWofTnPL5BGhp6mHfauW6mj25ndsdQP6T6NvDfEzUYl2EMnz
7GRMi9LpDXvfr9qK+RoQ3mRkC+LABM5t8wlQ0rV2MPw3S2EEc79g/5y9+W5uie3ciY4ndsDJEsQ5
z5FMTFRqQZBcjJ/T0t31TNb8bCSN0GuUfyWmWuJmEJqI1ft2Ph96hrt+a/SPIfYIymd3I9O8DhCF
a/IAZ90pf5htfnHq3MLEa1wHJX93cZ7hesju7aHxEDX9MkaNK8M89MHTINcxiYPO8DEVl6bDhUhP
qVr627hD+HJoOuKsKVGDwh3SW7+PFiaaMikv0smvo3qpy4QI6ajVBxUyX5OFxMdeLe92m8ZXWWD4
MIacgoL3JywBsorb2k0FBwcGsqHVvmZhvqlYM3f036S8SCi6NQNegziCL/jbsddc6SFDjMS8RnhZ
f8Rhe4hy3vkFTvPqmJqIe02jDae0XoVZn7kQ2pDb5xfdmH8Meq2fBrf8gRijA25ALS6NGXxHeYel
7lV6ujhUbfphigo2zDB9KlkWAfov74JueBtKzb646V7wNkzhx2zLaXBRj5ez1/UmvpP4G0qjCagR
NEqYwDpokef3AO9+x3PzsDCGbYwpO4c6boQhc2qeR+3s6I36puXtQa+tMBg1VW5tK+HtQv6OQ/IJ
n5UWaEP0Y9RH62CWEQlF7tegBKHBdE9H0C57qI36YyZVuOsywRRzzj8SKBsmVAg107koQeQnBCCY
OrwWm9J4SIcy33ZNOWxn0V21Pr4ftOqnhSmfPo4q0pV4BIv51xjqBAsLrtCZkda32OnT+8YvGcZE
ZmvuQ0mstZ7SMciIxG4GqXZtN/miVepYCLxjBCyfc6eYd9oovkHunEGWjBPXTjBkdLk0Oogkw/it
1bp3LS8zXyxCEdxCAhzz4jnSeJsqY7qWxqnu4OwskiCIMvHy2eJXt4BBI2/66Ia4hlqRbKbWAxkh
zGwjyedD9qM6xWxhkygshm1bllBX9OSbEsl5znJ1kGZCwZdqBmfcqnZnKnlwE8uPHRxJPdPxc9jK
u94ZdB61QdHPtxmaT7PG+duI5tcYgqUKf8RpqAJgVMTjQi05TYv9NFaptissB/hOTYgmNZYns0oe
2kLf8IJPHzN3fO4ddLhhfpvVUD+TO91V8/BOkqG64Cl9s0lQTUZ4ncrwWrTTc1ThLbKb8JnxBo2f
+SOZ0N8zSb2tfjRdjD4VGuVl+K4MnWaeFGkeJ3QDfaRvO3eefCfpskulGrycKks3IGC4Xul2Oa/n
ryY0NrqZisuAO1tO7YfhzWjnHZ9YpIDclBH+KtukO48pj5S3QGPJWqYGiV7mFyMPsz8feIj9npHP
NprDZT8U0c/KTdeaL/4lyKDvrSTusDp5O81yHawO1MhlwwyyXds5RpmjbA9L3fHMZ8U+E/T8WAGB
wn62Au9eK7nkDYygof5gm3oZlJX5kQ5fEyKAP0a6ce2GmcvUiaWP2fhzEup3UtDwiBnTaflrjjqM
ASPCZ27Z31OPhjszGn8UtA8qFx9lLFz4dOHRaBgzyTJCVUSHrWeqwCzdV1pn7Mkpmryb4OZh2dgm
oxUfTMwWJJbSLbbWIXAX+6VVJi5ol3Y8KvWNipCAI5XuxDB16MCjfqhzSqmFEK6OK8BfRiRE3qSj
xT2Hn0bbEIlnDQGpkDRzDxl2oXrprW3Xiq+eaYNniM+J1tJf9G5LAZ/fD2ikjCsUNf4SHVWtI3Vh
BqLlEnGAUoVKP3FhtEL67iQxoZdvQkRvlsahljbf4IMSfzIVeXpVvIbawoWvCbq9wcRv7xo09/Vw
cvT0q4/D/MRKnx90dm/u4iRHLLNAD1T31Hlus28RshM2bQdictEnLYQh9WO2FLEJTnSZT6/jjEfJ
/Ipl/4vH3Ng4KXJ4mkTNR42X2ZzCkGarazck5fbelMrH3Co3WrzskgFYyFLvGSlB7ezcaMsP+iEd
hhdCet88jqs2WdttLFqm9jud8OD09YnkDps7/XWkYHftEfXt3a0RmaVJXzw081ZNvPB0mjAdNTCW
g7VzbGokjsocylfWWFchKQusnLjlgji0o8f9COceTlz/AXd52uIORAKRQMfCif6a8g6wXpS6O+a/
3DRAgCB9bOGbVptOVlwdKmSYqFmXLB15aBsz2SRdvLFcRBI101l5sfW8eCo/ucb0bXDjZBtl1Qk9
Ld80BSaORqGeO/auC2f72jLcOiP1bBRmra1hGDjlur2uj/UVEhfTsWGzxLipnRwHWdMtbaAMzhoZ
56+JQjkBl3TCbOHbes7sbSpBBEkCWWF8WGjiA51615wGutUURoOnXDwDC2w2YhlHreVV31VcSFqC
SOAJGyGMQW7gjNWdIZAKqImmoDfja0bOZyvUpyk8a3XQFSSejGwTVYjwdj3TCRnxU2Obeya74U41
JBd6SsZELwy6+m5vVYUMMjNj8i+/1fEITA+ftxAYm4lMHpl7kJtY1iSq/Vy2VhVINz/CtSISGUD2
awKQgV8DnnhvfA/pLjzdKY5GYT+bceVhxTAQVSk+upB4NsOC+rOhxZ+T773ejtvGnVumuLwQI44T
XVGcKhc7hzbOAZjLbRFbXABQEvzQwN8fEqkPJfq841KXDhXK+rgYQCXGaqb5ovgEEsJfx2nAJE35
GXO5AKwRskAf8x1dOrZuFo8oIzjt7IjGefhWYJ+sZJg9tVV+GGU/bLU2pPKp3eOEAEAj71GqAcPi
SMv2Q/5Rs/LcT0PzPZKiOHmrNrjKKHY7k+wYmwpzlyuYkBK/qk0dQa+6AsUhEgEPduM6mU+z22wc
OGAbHvejW2oJMUuVBPFSXFQnzYBJuD+0kEN7WqmgKlDa0AHjKcsDF67Ldq74To7DY0CARHLeySeN
rK/Xcse6011pR1iDdITyHmdLki4kSfvpZxHm08ErhjqwKqb5nfUN4wWeTWfIrog3kDZExZusaKqg
ZzBX9Ojko92WG0+WP1MS6Hrj6lAMZvBSeFqHhCffXadGOATKKz7yTSPmhs/OSlQ7svw00hF/KB8H
L/k2rv5ky31cTK0iBLfHHfXoRVb4aOeCSXa+XO3MvXSTFlS6rM621FYgWPM798YlIJ3MG8pZinMB
0aaISiRhT/sRATrdN8CVfI9YMKlIpGeVLGcZhU+6CZrPAFg2zY1G/e8kqEHhiko0KCDqEPKpRxGh
OyfmmpWPc9xfvGw4jtBcZIyG1kYuZualtHyn+JzgBWxDaO80QnoHXTfxCy1E1yRyUmB138/UwJI6
Gd5ES9YSXk2vTPcyhDWzC4dXkWxfMOCcDTuyN8sCJgzgoXOoQITxunFP89CtoJbZ99LqsW5ie6OV
lNpRb37YJhHy9MkdNG1HiSN3nHJ+qyDgDkLfTFO97FYLnDu7r9zH1ZGYFASGRjCm89rzwokgeopg
I5LTMUmyvZrnL1q53F9sXrV0J5rWTRevnM/EeO1to+at1dKDKCW7bcEd3JOKOs3KuPO6utllqnwR
jX0Vwl3u2hGKU+SNWYAGeSzSGCS6NhcBhQm4IXSPqBdPQ9xAyqhltsMZ0AfSOTdWPPs4DLd2KawT
2UXeClMWbt1xOlhq/NSHAiNmXVV4mOx7JEfqTTSDTTEZmy3z7OWyMGhbskLsKIPxTkBU6e1UHJbX
vNQ/RhJBz+EaEZmyz9jLi3vAZ3dt9nPKxwekCnWpbSQkIPeEpKaciA2iDuabUwU4e9dIx0Izj7+n
YG+YGL6PIDGx2HbEwInYbrFj/magJhE84ntLTuHe7kUErcZ41VLvmqXF1RBhjYNT1zb4mh8jgj9J
mrRnq0ArzXXjTY164M6gVspefQ1JV+ywhmhcEvyjune4MzhSBH5q1X6UGZOejjN6sXkJJzlNuge+
OeK9dGhWV6O9CAwLiNVDV23NZn7pXN2ml6AuyUr6gLDOg5gQg1lI3DiqQ0okwBVFsoI1uLyEUQyc
F6Qi/Nm418Hd1iiSLpEdK0KewbG3GwnCcwMltM8RCYL8yyo9J8DJ9aFVVb8JF2MnwVjREEcvJGdx
lue5xY1PWlxXW1JeLZD8UdpyF2FPdWMGDYbT6XuZEBgI3RODt12+mvdnBh19PD4alUY+UBcYRyLP
OYnqqQUR4/T7zMGEhvfiw8uU5rtLY5Fd1DelwpmuC2N1AqeXlIrKtcVOTL/zDP3XHJ71qGUgzMt5
alqaKl1Ej5mtoz/c51o675HiLjrGF9/wtHqTYIjdFd1T7ZYz6l+S+EZon4gyhztCE344GOWhMuSO
TIp9sJZoy4DG2ohCRwAQ81aud7c9FOri6nT7k61tqxQ8twOfHz/hCE1mLrRia2pOtoknx69oepmc
YfFQnzAO14BsX229mVwLBeeeFNwYwaOfk1OS92BqmCC7asl3zgkiT3dupP5mIDNCtoyw+FANKrJj
F5Jsb55NZcQRsvM88vytgd7cqupx6tV1bE3s7JQPNSIUFuD4WoSxt4no2uE3IGNM930JMFVbQyQI
+o1vTY520JTxoZbASJ5HxPeIL0b5RtOvCgPYLM1KR5WVT5q6i9AcT5NeP4mo2CuSpBx4rXeeqv7B
MHraU1H3RKmdd8rpBvfJpcnIbNh5Bh8BRPG1wdrqt7O60+pBniLLIplt99ea7NvOSR9M7cGQMbRH
HZ1NdO5BUDv5S61FNIyuTsQNGLCc6pnv4Xq7G+ei0kesWm0cPRDylT6WDFx+HgSKNdgHKYinA1cc
1iT4OhMvODEtoHpjUGSVjPr7G46rzBR3V87sEwXPa8jsQ0G2z44mNIQYjQYIc69oHPvgiiLyS+mo
Pc0TLksHK2fBsB/R5eXmCzVKji5IQtYe/Dm+lNg7xzjpgwiHOAN8JL3bp1EdZmdcwK5/y3ev2tXK
W+7TkZfh0pGoS7A+41V7xZ4EgBa8a0d4ClEQhjyPIpVZkm4JVaWcz170UrXuWrmozwnEkKW5e506
95F7q3vEg20issXcl4XRBrcHQsgRyXXBCoj1FU4khvUMW7M9TNcscbcLBqlji+P1tSuJ2S215U8S
akUVErOMYugGMVbeVwAq9AOL/qRU+eQNIM1MTQW3v9mQFSmLtlOXsEpdbo6MWKaKyxfl/cDNTOE5
Vd3+Rh2gbk42AE/kNuZLDPI/VM2MZxpPfGurqMXraBK5TtlycnvG7KSaThD5H+Q0zpebJRVWiRXc
UHIjFgiWeIhoR9axAJbUI3zj870HJmHdE2dvNyFUFqJCc4LT0cBPqczUDMxG/vyDXyus3nqxKZlX
KZdKh2qeZDHhMsTSAbSK55AVa7CUgapdUzS3D+WCyBP3Ym8M7cPCLOV58vbdxNB5TEvtAHX7qLOE
5KliCBywqIIZpkYs2C6d6+3rhxyLAAuM3+REZjHChyS0fO9Q4ygk9u2NHOPMMI3GaoLVDrDo9q9V
cglhmlT8NeZE+HBW6SthTkhhcYbJ9Mbv1RVBTFAc5HG5qKlJc7lJkb8O1FNfZUUNAdODq6xS8z7S
2GsRuTK9jCp/Gbt6JMTqdSTsCOJkDiE/3jyCC6wjNNc2L5yR71an60c5YaLCBuK9dOWxXWN2A/Ds
226UgtUu22yIQgokUOyINLVfF86MeTq7Gno3bSzCD2ercsDTzlMYJD3n44gfTlOV/DXlgqQb+u4A
ymouuJVygsIbwyi/VgLIuV5zjQRw4EYsc4pHNJ6ugMX3cVcnd7gUcZ/G8PjtJc+eRsvdzakB52hx
no1biLIrmvuSX3UtrtwqLCH6mEvg6LL9HEI0YtwK8WNpTAKbFU9dajNumZJ++T6lVHzF+FDGqn6d
oVPxIE3RNSu/IwuP13EF5udmGWKDHR6m0XnXhUUHM0x1EQx/GCKdUVzqcJ4f0oYyu10iQjfFfCbu
3j22FsXijZ5kxPaAVa/CWZsX0c4qMVtx9NjnYvml8fvbmbQkAV1eXVg4nh1IAJs49qo3s6o2Yaiq
B9PMKrjyBRdSrxzIMukacSeniseOMbZVuwdNi7DMrpNuU/aCxOg4P8DiZ5xBrv6Gh0kUdio7Tq9G
niojKG5EFm7f5Ixdrb2YTBaCBPzYpu31H6hNxWmOxcTylfr1Blh35gTkYy6suzZsFu4u50GTJeeA
MPLz3LVBWCLezHOM/bFLLYJho4FkqnTU8Pd2mOgf0wEuDSygEWein4Ad2+U5IGZycKfMYa1D5Xn5
zjIAQkdW3AZW5KUnWVIS9xzAD4J58ZqBvj2oWBO2dZ0u/AMdLJ/kGm6xxDaGcSDQm4OKN+DBnUd1
wIlb0CavTkGrmC8dWlW8wroiSFmGcO7HNawLmjzehYK08+ho5lbPYxrt9SkJ447AeoYqz+eRDWFw
e6dpsbcrVzwmURBjsutrSVJ8N7Qhk+R5PFWWNPwbq5fCzvPLcSyftLR1dmWHL++/vjrS9U9wB859
OzD2oHnOD7mIf2A1P2bE3pOpavcWKuR2qgxw8MDA7/iNXeY15xuuulnXTZQJgk1RHhNdvlVxv7vh
uVoLh/2NSDcVBc6IflnPjfh5Ks3W96Dg3A5EApWgL8p8Z3c51oGa9oe1FDTJlYtmRcBznKI/KLWq
2DaF0i+3y7ZKrJ9yiBUkj3S89OuHQScDBY3bOKTdPaORC5f0er7/x4fCfXfMSr+vx+ppREugXuKP
LDv8WY8ghW6/WkRaUryPw2440BHM30XotqSte+wINS8COVviSSu7bdO36qPsqXExE4prVBXJBQ8D
f6AQNCSmNeqet97AguBO83dpnm0Ve8fSGcJgiYr0ez44jGptjc6itQ1EiXVFS65+qtAV74nTXJT+
fWrC5AuiDT4OA4n6DzWoqyQ8tfAr0mPCFjYJALbbvGkaDHGsKO9ovMppSNU0U7QzMlwAFlbDG0Om
xyDgGyjrwm6GFe9ovsrZeMuKQlzb5O120Iahl0NS6747baoHnCne/VSH/BBl9ABNUT6ZYCzGzNpC
2OXSH5vyiqnsESa9trFExD9upXdqRvgxEgE5kXgMDyVIv+0NnaCi8WFaQ25pOtfHWXPi13L2nmYg
7HdzYySvQ2KgsjkpQPf1D8Wah5Pc6P3UUKovHNy91NKzi9v8Wk1ZjfZGqn/pgDdrCtxoHRo4ah3W
pvR5O+3HdMweu5rDuLNQdGduumM6y6c/bLR0hAAQRSteJd9jEYHGHSIRJI26T1qi8pqB32Ddu7GU
+vnPhd+4ysPZzrCKoJ/W86NMQicVbez+PDnkpSqaYp7rIAMykZcOqW3QkF05vKaIjrjcJu08xSRW
8P52l8iCJZlk19t5okXlBI3OsUisgCDUqEL8gjfK4QZoX2ZvOaJT0DgMjBidrEk+wRk8OpxYl4bQ
oK/3rXvU9azZjqMDHYXY+Taq2una5L9vFU7BvUb7CvfJHHtnl+VGdv5zv1eZMz9Ubv2mLOmh33Ia
xRbBQAwfzVakxlPN9p0710ytp5TZ62LXrCLRrZmyNDIRa4aj7bVMa3oRkmWYHbTHOTzyomyDwQvz
ICFgsmF4fNJxVN33YcVcfAWeM0tyH//8CJgKNfw+qj4IJ6q/zZgDV7MdWJeurk9auu5UweV6smPr
LdTCfG8kzB3xBsDEgytU47Q/eF2bHrhiEZ6AGfFYrl/EqpUHNsesSxaqR1sjiFZkIcYSjn9yxHip
2uKnBY2g74bqJWr1KxZAGw3I5lcU8IFGMv6lHOmttNQi5lZ3l9Qum3tSb/QMvB04S+bvZLzhsK3/
JodU1aA0mjXi7jvUAuNSV/ZmNPX2cuPGDLL+C+nzB0kmzFT3rTEqgnzExcyEn/GNbFD2albTxNbP
jpEAb6vtDfKbMRESvbAeVVSDLSjkEZvPXZrHdXDDyBgqtR4iFeN6xemH1/03QBHeHfzPKOM9qWkw
Fa28v/0oBiJ7vVfk1jhWQ20bDwRzkZNwn3X6/D7EzG6LrrsnhSOfvfEV0sF+ydP4R5RXKsgsA30y
sb1dpjNPgV+zv2FSB5UUuyETD9XA0j1nXTtgkI9sCGADQ03XuPxfLQvxGUUAtGJu7kzO8QYwvp36
MqZWbiLnaOBEIkuZgOJpYB6DCwTw2FFO3vq2WplmgFkC4/jaqWGmirZdnlT7dXEE4Yfktw7Sr8L/
v5sKSlo8fuJAChln+wreV+FoHdNRkYdybOyHTT9tlc0wWt24A0aaH8cMiiKes2TbWV5KX0KJbK9Z
Y0gDDDSa6bPTMbWUmRmwNIlVOGUI5eTP/2okQ9Bf2o1RNfJNuCyF8dJEHnA4yDflxsxdzfKj7Jzs
UoKw4jQaKn8obbExVgSmJLB0DpPm52SRfbrRJucWH4s+9/B/K9d5nrve27Ttb/YyEkk1cz7UJmNC
ELUB0uPIEEfhpSXot3MLKz1qYfgiIQ7dt5w9zbotBjsqn6rQXapR9/5soeLxoUTHDJIQWk8dae1m
KkTsWlQ6Y4iT6NYS1K6jH1k5oi09FtNxMp7K0EJJzZrPupk1xvBwOSQ4Tb/lyrmdlbdTk9OzLgeT
kfAZjFoV0Aiy/W2EMuVWCAe3nyo34jOm3mjT14CypQMradSEB+vKPOhG9FshG+/yuWC4etvsM14w
ohQHDzvPfvbsS1L3yUvRX6jo6++9VVD/tHbyAhDE+XPuWLwA1q/s16hHskTdzq08K+Bt6+xatytP
tVbydrLFswUOpenZi+XE7U9SmRdDZ1aeEOS+H0P3N6EzEyHO/l1CKnzobPVtSaxhB4URaSC0wpeK
NZ8qtvcLRpYAZ/RwX/XaYQKjBwCcSSizI5KeeQL3OqIhK+IQq/YASm4t4LWedSS3QyXSXW4L2W94
6y53kbkwSOQkGx1e3Sqe92VDUTXbhJ5ljOJblvZRYZC5WN70EbHw7uzIxT1zRmYQYJh55ZyxzzXn
WVgs40tn0qS6ufXGsZX+SvLh0SoKF29IdGKyNm9qVP3DXBvtncvL1s9aRmdTNTib222/DrmR2ebL
7Wee++fSneoHo23Qpg3qgtuWEwH7/rj0+vF2mck1Pt1aOm9jtpaZrGlZd5Dcfnduone2xSjwjt7I
A+K42yRqnypjNHmWXe8k8/HRys1Ds661amrzsRs1QgC2OiUmWXB3uYAsGba4T4uXOZwXQBFUUDnt
n1zhIhCOBJNFBQAE4uKTAZ31xBsGX9QyUKML9q5IXbWP//UHWR7KAxvVkCWb+CFcJYU5D39jF5M7
Atc/kVfFrh0rmbPXBCalJKkbOIXrnmgpfyjsNozGObs0kbGqqg5x+61VRVy6JzsBuzAazqMo02fy
cD28mchdw2IcJ50db9hLyxiMYCsCsmqDUs+P8dSxU27Iw+vgYS9q3Kx+6CNGsiaXRh9MdSc2pD+/
460EMU1kO5Ci+b1gQDjmeAO5tyKXTi7e3NahFJ7G9JddVcclJRrJ/RjtJesBrnWpKHOYZhBJgJRe
hzF2uWmnV9N80BpWvK2stvu4Le7/IIml5e2GOGPJGiDYtYHOWqRBOD84mdZVq9B24jWtQGMN6oqp
SsoOpaZ5tbM5RYRDEdGM9MQDA41iIMt6+605HF4ldJpAFgb7uRw65M5LPhpV7vMi/zYw4rzTOvmR
2eiCdcq5XxrPeAPHV6kAxFXDShS9HSRI1ndFjyqsV9J+yVL9msRw/ftSQgEvxuL4r5SwZjROWDBt
49kNn+KJmdOdLT8XF7EmyLDcNaTI9mbTcvk8ZOGd574a2qtjvrXirbNecKj4rWn7Dsl7S2CqpuYx
hbbhvGWLTHAqjQNLggWIlX7flwe33wxdQ2b9Y+4eu+FxFXr/VTfj0kFqklQW1n0lSblr+clgqQQ6
b/Q2RRLdY9k0VFwTOcYE/ijm7eY3lKFkSY4Yaw6I3R+6txpmW3YAdDOwzcb1Y4HMMbJkqRHdG7sm
mYPGhAcxpz90vfWMb3NLOoubJzWfx8n7rE17W1ZwhZaq1oIskg9d3V9MQCJo+PwUVnrIyYpGlQKN
58jCZ3L5E4fSK7sJeXbXfUhuKY/CSVfQjoVfNxuf4qH3PZ0rPw3bZ5pK2EdMjUlH91710pG4AEeW
kR/pEV3mrUZUG7vzGGak2mP2FEFKNVwmm41ggrWwF8EqjG1kYGrHuakJnS1jLk8fW0QPZft/2aVq
/n2XqqlLYegGw1HLsA3j72try7apvX5KG1TtajMid93N64fMfcg6yv3GmmuGV3xwjJoPtvPXL2+/
F/VsvtQ9bDAtPvgr6u1JRA2QA63M2eggdKJHUorHPx9qqttqpO35H//yP//tf/217PvhD2n2z+bq
n1U9twli4d9++W8vVcF/t6/5z8+57fX+r19dk59M5Krf/d8/a/2L/vPT+MZ//cXrLu9/+sX272vF
/5vF4U9f3ZD3/80f/tNW8X/aZf9PW8V102AnB48CP9tfq8n/aa/4lnhF8uNfnqriR1T++D986V8b
xs1/ONIx2T9iCr6j4/Dsj1/rhnHvHxw9pCdc2O+mbhk60N7/2DAu/2FYmDsc9ox7lmPa8H7X/dTr
8nHxD0cYtufgxZeGxyvn/23DuLeigf93dLDBlnNbuvivDfoqx/kbOrjzKqUtI+p135i73DV+umNS
UkfnTAsr5w4PEXYsVuf50Rj6FTIgi3DgeSfSzDeVRtSz47jjRYoLh87a8d04fbfVwsqrZWKA5R7w
2uD+5G7Pxu+LnTxoJbyGqlGHSJmXLmzuU6IxNEvqd27klj8HLGSot/ykL32lMwMtPsSUPrURxmND
OvvcJCM26e2bac/vManixNF9kxMeO8v0Nc9oTTjQzm1jMHTrWb8Ys1vF7XLES0EkLiKa1GnsMFOV
3/J4+KhdGY3Cc1vJD1riHzZKkk+8LKgy6414BG5ys/GLejlnofoK27NJqQDqU07+0sZnjNg5VtvZ
TyWVDsx8xgAOJftUW7u2sl7/vzw+wfUSuUUwYzkCYhSFJ6QKP2SaO3MoYbPHvupBbp09BwZmF/8a
0dRDgF5lBnGKnRIpcye6Nm90wU+E9jaT0aOZmU9xweS8shj4eHFCiTSSZ4te26d2Xwd9Kwg4ZuxB
DfF0Qi/KokerjbMN8A36xLRCljsakXHokvRlst10O9o1jZL8TuGU03KyqGgp7COC255b3O/gE8YS
Iv3SvNKkfjDKXN8SwDZCwoWp9Y3EyH3nGr+nGhZj77FJSB/WQSgQstlNcf1U82tqH9qI9FeiYUTI
rK9mttlbQsJnQlOHf/xodd7BE9Ww5mKzRqxbO0+6ScoK1ERSlh8Vy7S2Y7bCJlqSKFW3TRYNq68u
iW/bjFZE5kFX6tlG59qXRse1kA1EmxoX3tc8k7RInKd5Et84b4ZN12FMhHPTHi0An5XTeycUQVT2
CVtonzZQZxti9SErVL1meJ/l+AqvQ+HSKeqNGyLQIJ5l2wJVJ+i/UWrXW11f4yFDf2f0LIAsY6QL
6ANACrN9hcS55VB8nnSh72udpVOCr4gJzvgT6bwNjv1Xlix/1Uub7bKkJp6oOyzxYFeRXGtvl1SW
QfAUayZDlTBmtQM7MTxn2i4p86ARbH/GuNcXGlvOKMmIRU7jpogi3+SCD/q8hhM45kcWVtzROlo7
YaJmKyyrYXToF9s8uBSdPpSZOQgr+5CzLPNgtrwaeDzwgHFRLl2JSNrPPH1z9BSlEZN1viU2/m5k
mPBs9ba7L8OZx58laJQ+OssqrJBaI2VV5zPKLaz1SpOBV5NnFC69lLsocu0xbI76yVqUu+kXyRhY
Z3XyJsuIAeeVzQ5Ar/pRVEPgKOxoTcZ3aKjIqmSGzr9UCZkIXBCQ04mD8gC5aqVamM7x9ndLD+4+
3aDPJIC4bYqtfoGDE1ZsyOS3ZVAn/XHYK826KyNHoS+YnzxMme3c8S6wycYoK8Cx+e/cnceS5Ei6
nd+Fa6INwuEAFlwwIhAyI2VkpNjAUkJLh356fqiZS/a9tEuz2dCM3LR1zVRVZ2YA7r845ztd9Ntq
rqKW48GulmJZfuCA1KljLRgcbXePk6Fnegaczo7zjwXFZpr8dLoy8rDh8WA0DPFK7RNf/ajQwP75
rcM0PmoLp4+Hccp+Da19AQb65SGJXBVl9FtlbyEv2ipHKM/zHXLchoHOjjp/n837cNQ/psrZpzOP
ajqFzyZmvR7TTJzx290h+SKl49Eqi1t2yfd4ONaRQ65hgOARiiYrru6FSB5iKYvb2EC+aGZfcxX/
FjNAixY57KL6kMYrWZ98czEKMIptGvktm+JvYx5SWq6i8sk5vptndvVywHGr8vxGFt9Wg+859cDi
OOlXNfHMDsCHiAsc4VSOjExWcjR02KUgPbqBIMfqK2twD4yq37Pjf7Lmx1zVBzHeWiVJRrLsHyOz
IezinEvWGhVAdTez9oJOLcIWWiBLiFgZzcansFt4TYPJwThWr06aXpiPcFwZbJk9qdBHNMrzw8Av
swQ8DAiJDecv9G629FMEiLWHnduq40S6L2ThTTVqAMpzueisyKJZKC+GEHjPAvIlirn3ZehA9Xxw
XfWsAONtZAwevbQ6D4uldxuLeyNUpA+H+8lyipuofDB1b2DpEycs089YRdGrR+GtNaAWD9ys3NoC
cJ+UJYz8/KuO7MSv3GYTsZFDPUmYhzjV1n1tCblNK3Orm8QugXRiBRoti88Syz+Wu2Jjt/3Gip0M
DbbI/cZkU2Dkp4nlNcHILwgxfiZyXdZxYAPcMmBzp0P6XmsHS+VnKwqfhjyJYQ1SU5DIdFen8saS
8qc1wckxTISU1OEvH8LsVbDGWJF41J+0bhsVe9k6w6ZVpAtxRaU5D0LfZnKT6GI/FM9V+5O7gbdn
/m6c+/YZ9jU5ERIhAVnD5tZO7WMxcRsReFES4jCRkcnLYNfZR1F7uR+9NLALkkWajJScv7WUd1Ns
Z5tBibPpEdCcpSz+4DCy9U/uUJZihQ5qJOB2eEceDb7c5M1KLfsAy+MjxioEf4x1b4kGCyzgTcYA
a+VS1snaq894BzAeUy5hAA01d94VuXUTmoxELLVP2Dqu6sZyWTGaD8EXDaSHKDcW6ITruzFUamNX
yWdoQA5FVcIb3g8EuNKTeqQFOGOxruy6Qej8aCzHxkEaDsTYmq4OsgjGqpaNCc08C/BgU+BNB9ZG
IJqFx1c3+MyQmdpHjgNGMXmxifLo1Wow7HrNe2y5yseNfzJQano6PS/zz505obi1W2Jce6zJe8nN
xtPGcNq0WfFAQymbgYkTAy+TVjPos++0jcjfDnfAP6L7Cefd8J3YBlcuiizfJSYFv09F1oT+W70L
w/JWImdY6FGdZuivB+cp55RJcvPYSFrxLNjaJBizFw1uigFX1RIv2TDfGGpM2k0MDaKFIGJOdX8M
u+QVUc+0huZqENNVb5KmvfZZTYaLmXNKTavgrmUjvQbR/lCaGtydiukmNvhV0ohdW2FkiQv4gwF3
9pguod9ETw9zg2FEe7XkLG4JnPEBHWAlH9KOgW/HhpAdBvMTzdjcG3Jwd9JzXxkh+c0Un4wofNFZ
jq54r2wmDKlzdTOOClbcQYllhE1usioy7VoixPAR9DOOym6ibji7XRCcLcnhWEj33tDGDUqPX3SQ
pOUlUj+2uv2UCO0jpyzknnIucUmoWJpwAATRnWuhltBbhGUt+pedVvmhDK4a9+KE57UI9Y+OxXsJ
k1Wq57BHBNMRtwDGiHTjcCen8aKS62Bo10A62ICCayk0C15zPuImQ9o2JLA1EXu7aO3uNN6wujbv
6sRitsQ3yBfBscxKwR5/jZqQu3b+Ndmj0McM29AtiNVU+kdmwD3USst3o5ACsAsfwPZtBw0RZLxI
e2uChaHOo97JGhCHZaetdeJIuANc5NrxsYywS7YIJMLvimnOesLlsBnG4iXLuhc9cR6yHj9oyOJk
1bV8lCo5YFw6FUhXiUyBnhs55HOMEU75YbhBoQKFbYjwY0L2iOPslHx6edifBh5TsRl0Lot+BBmG
/eKxtosfqGmd/6MG56T4v5UItsVCacra6ju1AO5Gg8EaFrluHzmNj3JOoWOHzcFJ6m76zB5uw4ps
zJkfRohRrEI/oGshshoG0Cz70Z4nHuIK+2WcC4RKdv1BGZgcBm6uHGwJB/9TwduOpyJ4QA6zqw0v
8e0kgbDDgy3a6UNvUiRLBIjwZgMYMsQ2qEgPiELntSpnZ+sFfwQSrCwaMgUE8za7G56yWfc2xDZ1
fKVKPZEUMMTlfeaFzGu5kKLwrp/PvXnhLejvjUHbCSOJyAyTDG/tad5Z5Juw96FhTCtQ+wiFRuBz
SOYJgZc5sIDUaPZLQ5xYiGAzjzFo2KQtMPtXgKC/SsaO3+jdV2yFZ4ck9ZUAQYqnqHuCwhYAmMX5
LHFVuQ6FyFwDIBKn0iywhovhrHcDBbyIIoiv91k1Taixj2PvnpgOlHvYFaRUSGtnwY7eitdC5SPr
G403oq1z3LFMjogb6JEVqQG2URJ8mC3rp97DwIXbMllwBuwfVy6hjKvMqKbTH7xUQ93nPsuIJiCQ
KISDeTo0mu35s5POuzQ0MTmMeM1g/97VpCHsZKjtEy+4rS20pNlEyFjUc1ayGM/6GaKKxzPLB5be
oX9akIjIfAta8FyFzLNLpBNdvoZZ8g0B9zlvYTPI4oggaKmf86sM+m1oe4+YevBQhyMOLzj5Rpci
DqG18zSk+owBUXQNeArLxjl2dHLrKUV9z04Ry6M+P2YBFitzbPfLsU4Az0ehy+dSIqrGpXuoO/cs
QQPsVe30W5fhGhgIXlndO07FOqGGGMV4rzrPvVU2BRhlijywlSbGzBYnfqTgHrbKAPcKTFYRjK3b
G1eCKvSy/k1PrcOEWHddqvZjZJ3j9Te2XCBN/FQQaN9kxYQvBb/4KkqqQ+JoWLHNS4SSfZUYqbEF
8b0CCXNpTeaWpW0GN81ij4GYOwq1sSbMEGV9gWddR9kunbE1ZjUIUswtOu0SwZfoZ7fMJHJMh7zq
2ssQ44WYPY76/MyVMq8ng9urwZYagXjx9ehKUKh97hECMgayCC2L0g/8Qqes6Z+aKX/XFF6QWjgo
NJLZ9Z0ISG5H18nN+qu17dEUxkud4nQhUp2BI5KwWDoKMT5SYPIUmdN3TyTXMywqkks9TMFu0Fhc
Z/GlHNHxj+Dn6hEgfqRjM/DyXWj9iIAOVoWZ63cUMEh3FkPOtB3NaV/a2FTIzjvKelcMG6e3idPM
os90OlGFgjTDtMiHmN0WWHRS2TR3s+b5ldlvu5zKArcFHTO+DZGKYzrNULLipb6tc8KNqpt05G83
o36fCAEPikvJy6/M72/xfHYMuYedIi1t7Uk2nkt4bUhCUCvcd1CTx7nhb2zifV+mvuXlX5z35MPw
+qMNeY4qRKbTr1pUZqSbgbPsMRQqOE5Y+xjLEniUzMDR5y8P4ewmI63+NBKaOIJoRSzWrga3B2np
dq+pZnw7cXVvN546FnV+wz4ae5BlNBCbTspDXhYTVYd+M7vDkgP8VIoRd4/22fQeRmD4LbLAgBnN
7hskA4p5ax/HSHOJsE0gUjcHTPIPbZGd5oynhs192GksrD30B1EPcDPnB0DI9H2NmACp/DygaSNm
OCLzjdMX3v3QvfIxfxiyMfbV0l0zn6OghlcNOUwWEhRM47J1Sip727aIfz3y7XaN1pIlR7iGZ/PW
PwVjScEWfkscEGvhBi6DyD1Mc8G3wpgHAlWC8YynPOSwbxLtao31LXA3dO+qqfaFCWmUhjNdVxqO
GCfGp5fm0ZqBwmcGXNW3ls++bD9SK6l9k0QMpht4S9PmTeUNA9FOUV7Ih2KYSAwWGv2aQdCnetZE
Oz57VvTVxPNtQAQXgrPFshOFyYpCl8lRGW574LCbZhr3lWtj9mYY2REtraWkjdg9cvZt7ZZvOPB0
dEO8TXo5/1aaDZjGMi48wA7oKzGuk1g71EHz6S1FCzv9U5Az0xEVxAea/28zwh0EFpQzr48Oimaw
K7AYRJFLQo0zIgqivuvtZGOXtdikHc8P3MoYsxH6VdWZ52b2Vc1dj/KLbAD0jhUIy8g8zSiyDoWb
+zNEhHWRIY8dg1voy1i8A30V26XL+KIh/+CNr56euNSu3lSx1JnFdyU8b91fpaFAxYWji42EaDEk
tx069IAz0Ly1hXQ3SVx8mRXTLJgo2rqOgjMwlwq0kneybZPMYkrOBDHaSij7aGTl/ayVR+mVC7AQ
PYCosYw75Smsxg1Pr3ayu/ZlQHjD8m8dpxz9TdGwzJrfK6eh2ooowuxiW+pmeKxdSgNtb4wUnz0t
zWqcS2sn0uBqt0xszBeSsWGESOJCeyaYCCwhb8j4ThlAnsi3vEZpPCwGSrmdgTcmOlURi+87L9CP
bLrJkaa265P25HTijczBZ7OR4ZrgthElcJrcl2keH1OzMvhT84KAM9nNugO9ExJ+mmnxiSJhpZdV
AfAj+MZmdodjC3vz0GZbZUWa30g2qKKs8LUzIMF5ERMZOwYozdK9LSG8OE/WvfTwOooEFJcqswtj
nHSjqJx2pDPsTSu/2ulMjjFtLRSJt64BSIFkptuOODeiBYpTi27faNpbZxByIJt411sgNMvZeu26
+EhPCoUqTLY1gOM1e71LpyNvbTS2yN5sXSJueWSOBhMItA664241F1WLQ+tlBuSx6bSqTWICwRyh
PxZ2sMxxJn09WR0GQ4IU7UQy+9OhOwDN0PP8i68l4TeCLkusokRuSNHv8d7aJTM/xDjvugMHiGQk
pIDzri9xdCHtWzO++g4EMuPBQ3Asi0NakCFUBPmIdx3kkRa3v73I1VplsAwr66cEe0AnlXx7XPyr
eemZbCsDL1TcWpn1jccjP6a2Rr/CkrJyBbeLbI4N1kfUtw15ddxs5jLz9tL0MYD/dKjnmyZP5Uqb
AyD8InkS3TVPa1YqZjn68YhCVvI5RGWVrPOMex+lHVp8kiZXnlhmWPXIcrMSg08aYeIbufdqZ8u8
j2w1JGW7RG69CBaGiD+0Ej46vpcz0B+XhK3qW2niBSVrc8hb0nKbiZIFqNSP69b7oVYgFYVzycP2
xm2CeZOXBOtEKCdimT1izCCarxzFep6yr2iyNoGVfItUV2vNYdD954smOm9XCMhweuiRtCamZeQX
+UmlsSEGekK3Mz3T7MCbnM0zdILhqItzDv1z54ZJRwNr3ncGwF7U9kzxlyzP/mfSLLrWhh9H4hVX
M6lH5rTmb9Lbj7GS78G4TCvci4DzBW8w1WgbH0oLDxdsxOXyxNjjZrTEzwUauee+XjDYefupE/yW
R8YFyfZp0LurV1GnOCkJdimCAgoOhopOxHY6Igke3Be2vzbWcbFrfmx50bnVxS/eavY9QfiZN8ns
e47HAZpN1HjksJmM9swEyigZoxxcLT4b0hMjpNe2oe+UTQZU5XJ5uYN7m7vZvsmD5wgH1SbVkFwg
VsHzVCDpg3jXjQV+AMhFWh+7B1jr9wSsM2PQvKub0H8AfX0symyhFpfVRquNaku0BiFb+NduB6sy
90CrzzXFbCfo13F7QuAwzZY9xaoy4exPyyNWKfGotHsvhWozNxniJB1XYD22xs7q+TZVftJabsNo
8VcMFpcQUF/Y0+pgFsKBb/QUek2L6V8CdDBrHI7Y+ddeggIKOejUcDzYiAmOIxXKHLFXS7taB1bJ
Fi+/Wk1xko17D8QQWXzBGcaqcRXrsfDLYlh8BW9Kj7UjZQThQJ7psgFxq1MvzH0fO5+T1iRrB6/R
Y3IpBYyLSQEbWJ52koiJ2fWc5C5J2pdKgTGfwQJqCzlF9ktAQ/pYRc0Bc89dIgBdRLlxZ1pcQ5Mx
+x2gCD0LdzWeJ0vy0I+eFQLfM39s19nCpfwoCZ+z28qgFKrvx47eqsHEXU3pxWl4ZWVQ3bAPpL1X
dNIA3gLUBPqHTkgo61i/tim08Xl/1WKvu67FT5nCicZ1TWTKsJ3GL0XPyclGnp8NJHBrFCcjqKcF
zQRkof4E907yZW3vJjNAxQPZNmTVvA609rPSGexjHPVrs4ctgpz8SBtkQLexvvTPZbWBvIZsAjGs
9ViX67P0m6ag0ernZhvWmMyw2Tzkq28vcT8jBPtNoCvsATZ0cwDKQHTEjVm1xI5jz1wTzwMMt9P9
enYYTVH3tHbCBqur8XZ69EGFZADtEoQWkBCCLPgxpE2Ezjp8mp5ZbXGP5H4fhK/A45pV1CPLLmpI
77Wc74aYWgl9KNvikaiCyWbtZt9Ug5mdyiT26EcYgjqoJjNUhWUyn43hrdcYxGGCe+l9zMXxqtBK
oAZty7BYE/VjPub8WdKW3SZmHGKll0EQccJCaMgwJZsZVXYiJZgQfdh89xrEfiIlk5uMjRWJEsbe
NtAk/hH0d07cbZlGBjxv69TQHnUX1keGLmjPWv88yAfoM+w5Qz61hBEW4UjMI8BoFwjpgzJ9rl3z
Te+LbjUm9nvVi58gBbos6tndzKqNNj0cHpYunL+6ObHnW4rVTBEWk3nlppfsyJyZ6q7i3ECEyLpw
1lYC3ek+xXi/TpZVYUJ9wKhmqSisFlhaBea4Gop2Mw7hbchsm1VowT3YDAR0OXeTPDgZD24U31Ux
4cZRNSo/08QaTifmH4g/bCGyTRbfE03jHUPXOFVJYjwYMxnMVRoaR62/NPZ9Y1cdwUisQAkj7Nf/
utbkPxWS/F1H8v+bIgUn3f9Jj/LfP8lvnsu/C1H+/Il/ylDEX/iP0aHg55CmqSNt+YcKxbD+QnqE
DAVgtiRF2vL+lwrF/Iv/3dSxbsN8REr3NxWK8Zd0yENywWu5nCy6/FdUKJ5j/EcRiiRCFlUL1a1p
2bqz5Ft/fTwCXFH/7b8Y/xW9q1tST8DLjdpjWCfDNueo0EO0J6o3Eh9ssLMhO34vK2Vv6g62lZDp
Vuppjk7H0rZl4mFcpAkDTm/6Rh9VR7KtvwBORXRTwc7OxHMoyYeri7Dda8Yy06lYZfE3hWu8MswQ
rZaVTRntK20G75W3LsgY2MfqGllUmIyrGa6Yw2OCE2EFUWFVR+JQwTJfBUlJddsukpFQHuDpLMwt
MhkZ7K0CQrDtpt50Q/mWy2iPGJuiaeZMi//41FHpcc4l3H0MAZMUjiFSkgEyL5QSvpcGcuECEnTl
bdCNh2Sm1O+a5FsbumVV2tpU8h3A1lbA6L8fW/YtfYSQewzkp9nXiCASchGGkXWWsI6GEW1kiYpi
pkHRTXnjkKh5QNLjUFqFOzcaOTGq2Z9TktrY+wDLyz2mjy+KKecmhIk4hpBhbFbPbC5+4lRr16gR
+EfVnvXqOMfOwSaBMH4hl8/XSE3k+yCsocqac+bJS4/LJwgq+iayohmNIjkYzBdzDM1Nqfi5eMMI
yG4WBKayg/FpDY1N/THp8jGq6JNHV/zoFghR5+KUEM3T8Xlk77020YDgws4LwLbiXOCU4XPU39ue
EgCJAIWS2T1JJcxVN83b1qghWuX9QwgLl336uCNVD2W0yM4E0LjoQX9jzfmgLbgAXiS47WEwinLb
TCSMFjca6xm2AFzOoJCptxqWZML9GTNH3jQpEIw04upTZ7ycdwoBSqtH35OQ7w2QBqPtSPN04hLw
gBwesLVCtwyH6goSoV3NEL+O7SRBbTfUQG732E4TEMgUh1MaX9h97fWS1U9DyKptTyU9uLdXkedt
MPI+Iel9ydvsbNT0+sBzV2Qe3xCsRpgpOC1kqNYqjpCuNK7xGRZTtHYjsHBTrJdHFdUX0Wk/aWGI
q5dEpzoJr074RxUVdtil9K0dMk2pWH2bVU1WCDkNPP3ztypClPMELQ7Ndztb50nrSF7nPXGVSclA
AnQrKKzNinEcmm2GyO1o+nZ7qGO8VbXrfqCkcHG0937S2ugIzPg8TTO67lLVtHyS63Tet4ZL4563
R9nOL7i1L4veTObDuooQiFrdEWXn2tXFCSnC4/JrLalRiSFDSangBXybGv10ZpGxM4mrynzSO3wb
11srR53UhHLnMIblIWFOpiNIDhYDb0TOHeTnUZ40Md1NDIJiC6+AXbbHLqYxTl0dci05JlvDcllQ
KP1TZ/ZOn1G3J7MVR1sV7xo6o5JECCe1gQ+CkTiENmz2HIma7biXNCpuknJ4bOLk1hPNhvn/Ez1y
imV41QU1FdSyhoFd5QIVU/3GHmAzjXLKj8ufBgSPRBsuEWpPyy/d9HaRveHP8Ks2v9gpDBWDMX6Q
3M4QTa3kQwGvEPFxYAU2DPZRcqipnriJIMMJ1Vb0PgYavj639xmhl3iMrras0y0it5kA1DRlwD2e
gHP2vgjH6FomA6dJ6BJvxSWyKQJPvfYk0oUZLhVK7thrT91E0gLHCrOL9HbIml0xD4+zga2TNn/V
FHxnKstWYRMYr3MzYHvRw2Fl4yi98XhgwLI4jp/m4StWxcMUceAK8RIlFm6XTmOU3bE+YvZHuk89
Ur31DIOngQMIfFy6kUNDnKM9nSbb609/0ox4Pp1wMl6Zqd9UCbVQBaF7qLkx6MLZmMtlxRcF6NeZ
MmetYDnTalRdc5ZttdzaJHXGhE8zT03CmMKZ0JeH9Q1P81qN9Q6azO1UjY9Vz3RmsJjQdcuYbVSH
jmyMLozOYWJ1B8Dmvw4Ls8ayFvABfJrG3swaw3iU9Noqt6BX5WZPL4ndIzT4lWr5aUVspMCtsgjy
iEYskfSAoULD4P/5mdrsqlCCXdp8+k0k+Ex7bxf9ixuro1YgAQjum0o76oRobEgWpi3/E7WhI7yE
wN2tIJb5HdqjJbKE65UMz9ySX5HJsKsX6lCoZc3cS2MjFYocRmKouUcHnURE72JPj0FcQGnS2rsG
zulKLHkY1aQfCJzDdBYzwaj3rC0+zJjOt6TLQqvtfTdN+5nWAEB0DyBZZ6o7V5CnxDYLxl6NhoIx
mXkjkY27LYmGkX6IG7r40mBBN8zam900/Nw41HS+IuynLLoa802oECJh5x6ZLd/ieEgpnJkEMCoO
vRACJdrwDO5VSTZSFjwVBAZWExN0pROFE+HImrSSWPkiO/OgfPV91K2imOmtnYJwQJ9DS/njOqjr
e2uAGGxPBwE0E3kVCqmZmONVomXTumc4T0Q4OvO22HqJ4ZOUuOw063NZ6qc8dT41qPJRCTq7kslH
OBc7ohQYRTb5K2zFM2M0RFRVlm/dOdnOiRyeU8j9bZO85ZCbt05fsytiW7IysUARZL5mLXOKPLOn
aeT5xz9i2OARifXYoNWzCHiYro2tb1g/BbuaPIo/ez6KroiPG1IcKCwVJjcgcnbKIPYO6YBykBUw
lr7WCmUrYxmQKyk/6CkqzgFB2NNQb/uQ3zNUQwtLLd/mpncbWdawjhBb5jpfpwvhK0cLTLh2DKEm
skybY3n+dufh2aShQ2cR/Khe7RVxLhs5oadKBdtGRMQFDD9+CBY49syWbGk1/tvMQ39V2ZNHhoVl
XbVEUPAqrsk0x+kh3zuTDeZAp1OqfSDrW37Zrh19TfjDkl6fnXoXmE4NOGObkoKwcUbz0rBk3taV
fXFbJEauybMVB8ewd54w5L0U1biywS8xCmGzH95ptv5bxJgEwOqvpoPOuDeul8lGo/8iW7GBQTDO
02qKQch7oMFc0Kitzr2dJI0BmmKNie9YzwmTx8hN9w11XBNfq45XoEsdxKlBBV7KYjDO4LFf6j09
Da1dEvBQAl49pIH72KnhzggpUNvMSbZBDAEwtqQfI2oCjJQ2m0YWwS1r9O/SIQU6z3rYk5WLHnMz
zEuQnmc8WfpvWjOZDUqQKUwSVpIh6I7lheVx8+Cd5yogmZfJdAJI3HpmQ8d+M12Xc3IpmOCe7FL8
dFRU3JMJGyPfG3TeJIZ3o8mHTvv4bBawyDWWRES4cphFt52Vz36Il7DNXKJLBeSpoauPVR3ekwIm
DxUeOSysJj3ncB/ZKJomd5g2WW914Hc0mDY8FWWp/UoZfaqJFGE75FTMWTcKEWPv1qxDX1dXar4H
z46ss6e5Ym20t1NE0Zl7jAg6gjD4uNKB7mESjbtRaXMvTEiujDPqLcmcDoPshGWOBuBYcIkqR0q8
h9Hd2AbtzsBFnpokW4u57IGBuc8NdutdrIH2Upm6b9HyxWdzcNS+jZlZAbI5Dj0voOOOnLUhbpsw
7F49C9EtKV1bSIvMwTSIUYbF5r7J+g1e4Jc/70aqmm/l2CQM4ptF8VvfjqDipyC/prF4NN3WREa8
yM32JHadQy28mSAaGdxaOjAvBpQ5hNySyQeapwI99c7sd3GS3Vkxmb/LGHtP6zPln8rDs2M18tqk
gbxHwD6ODXkFCR+P4bWxj0VPrfFbxKtIeP12NslRTJi3p21IAZ0jNRsK7Vh21kvhYE6i0E5WWMc7
1BI8HGnO7ERF5gN1N4ImUzAUxGWT6MHi6y16XzOTjdkBx+tTxuf6QshJtZtyGUVDwqXUItZKa5pg
m4DhjzK6kqLQt6VRv8gRwWzOElj2v32Y4OB0SQfoSFJNk9bPxPAJ7BVXqbGAgKR+l7iQmqI+iO5z
dZJOfTFytKppydE9zZCK6nYTQXcwnRCFX35OZ6++moYgjMfdaEZ/ikN95gC3Hkq+yEM4aLCbGHXC
r1iPrX0P8e7FtkhzigcaEsgdcLuKh0Y54tJq75kWSYQRKdSCfmrXAl66AWMoJtiuG2EdySpsH2SZ
LVvU+DvL+lstuzp1+cAMmh2ent24gXbt4REjokXLZDuVswVIWOH9LLjhyOuMgprmuCiuM25c/ntA
JVmeqXE65KlLSA9WYiSwDY/skgGcTggArcGjQHOHLVtrnxTrXYOScN+hp0McSGEQVKRW8NmvKFoL
n7ijYoOLnJ63ZWBbD+6VnVV7cOOy2eLE4ssqlPix9Szwp1xwtE0R6xSX5EhcGHNfX5Z91EwILy6v
YVUiXAOZz7qc8fl6yoDq0D6hum/dezgC1Rr+/Ji6mFWHfldkpOL06bvRFFflnHRCmFh2ZBeHAGVE
MvJBD5Bu0KGTH0E2BMl2x57Is10a2yiU4iTgfbc1NtNsbAiyhvKj2+9yuolzi8Mrc+mkm3xNcdTi
807Yi8zIR6Gdjx1nGgR4Ipzj6idRkEGKnhHaZLaf2chgc2LJ3pjlhev6H86w/2u2qn83Ddv9lLcf
+Y/6f8B7ZemSAdB/br1afSi8V1+4w/4+7frHn/rnuEv+xbTLovHATue5kEj+57zL/suycIx6jrSE
6zoMwv7NdGX8hVrT03WmY/90Vv2b6crymIQZDMNwx7v8xYb3r4y7DKxk/9u8C5WW7bme47hM6VyG
bn+fd7mIW0TXE0nYUdKtWzG4RCKAjOtb9GV4wmANDPYr8jWmwzVZAa1HANUII4NBc0PPJH3dY1ng
BkDKTH2DKIl4pUo3eNpdibU37neIDFaVYpcHs01tNX266UvtfgC5xDgJrUmEvyJDyJp24KlZLiHj
4ngYlX7VIuMM2Nr0g4TxxjTHT4FmvXRFX+1SVdzFWLPYRMolduCmtcWzW0PKGGIBVgL44wYt0ouX
D90a8gC7lgkgu/tGMQjmCwYwU/R3s2PnP7RpSlTZGzjzNdq8dq8GWkGjHLKN5yV7gdxMLiE0tRM6
2zqJ2X0zxSLsjKbINDf13H0qK4YHGERksjTTIx95vq46hUbYHgqk3+ZDnyf0G6ZNFKOXH+cNjoV+
l9cF/hEzOSMNWZGh6me1on2QikkFPViL4lF4wXNqq2pZIwIjqsnysupN0AEiwfEGccu8GhM6mFFl
jN317mGeEH+TJ0qapbB2QadugYOww0o6lvgN8ZZmBm9QLHrBtjkMKjq0BetQKXuUp6TDV6F9A4Ay
2OmVRe6mZzzg1GFcoA+7ztStU1mABuvko7EkKvboYlekYN1azXRestBk8xZZqD1q94Fzjg1Po3Yo
Eo5OmThPDGvOXQ6bzxiRzPf6copq/Bs0lwvboXvLVNldiP5rVXYxauiYojAJ6BXLmTmD90xbQPDC
gHo5mIuVx5wAhYpgxGq5Gx3XLTwqdSQGW2x6Cr6Vrlkdmhiis0btji1ffLVAD6zDsVuX2hDvgdMK
vm+DyWWEKFtTWPBgvca3wtMRL7DpppHztrAMKG2GyDkEXfo4VOM2bXcjNFYWPMTk+Yj4zhRTR9Uw
N+1qnx7f1+MWSHqMsBfBBVh70nMCN/mePFDPhHJcA2sGxpM/aEXzI1nNBO19jIo1zeC8q+Jb6MXn
RNrFzkx635j4DePYvQ29xpZt6oF57Ty9vZTBN37AbF0WFJzByMTPJOEtDSijFs8LwqQzl3i6yvO9
HtLDKOqBqR02pRke9KIALuTRQrtqeC3T+aMTrkHQ1PRBQDyJv+iM4pI8Dz1G2lMG70I4T3UP44hB
AvSfscQgBbprsEv9EdnjuFjmkHJiFIjt98Cxt3peBGtU2tHaMmc/ricaSMt+VFZ2MZYM16bP7xFH
j3BjyGUBqHYgUdo4mNP8Xo41pW0H4BXy2LqwCkxw3j7KbMq0aLrHi/nYpAbFoRV9z0m81yNr0Zlr
q0EYq0xU32bsmucYxfHz8qu0uslJId7rHZqm1HiBJ/huO+3LzICSORzduB3tAVpwIhBoGHfNORAa
trWWdwiZ7LmF77WyYSWFUXAljPNo0H3v7aE6KpuMkZEjsMyKrzQKUENduvrPWcOpUjjfzE74jrp9
npckdAS7VPwP9s5kSXIjy7K/0lJ7UADFvKiNzaOb+TxsIB7uHphnQAHo19dBJKUyGMkiJatXLdK7
FEaSYRMAfe/eey4nlEl7JZt5aES9lvEAEd9dOkGDI2LgtbR9vnMVmNzBepostXUMeYH7gC/k4lEt
EekG4T3krFgfbnBeP5SQlIYqpVpwoERlYnMQV+SsumDnhfYqDumTzt+hoeikfFLOwaL5VpSkB6Gd
HLGzHNopZt53P8fcfitc+AKu80Bp2bs3WNXZ9mDucOOz2ug8DZeAtwwnkL+csY39i/FMaukLtPQl
R8VbuG3eLrjjUVSKfy/32+6rzbXd1AfFlZwl/jbHprFswEJYRzuvqQXneWxkE/9v5D25Hu+sSsyd
sRCNXJd4rysmb8sRPdlYjfMA4VxdRSdvmnHotnHfBsextUC8oKhzHt6bMSfLrHaMR6eKT7mZ3vXk
iLaaF01wOvurrmUnBr2RbjS059h1yBjEck25wqpzzz2LhoWW1tXOB5boedFFL3DeBIxN9GBmO6ud
sISUE+4xfsz4vOGMVYrKkQzt4RoqlwSMNb7nGrHemjgxzocVeHD6UARJxxmvGIz5a4FJnuKV7qmW
zTdsVKyqMu0s5DxwhcyD1Ost2YI14PHz8FJO1Ys3zbeSgLktiY13rEPNXUSt2hQ3wRGjsL8GaQa/
OytXJTgpQlIYkQkyrANrxEoe2Rt8hsYS/rwPFDZ7DntR3E11cvD4TkUhb3ILjXmGNcqMTXmC353U
U7FqAwxVHjTSzQg9sDQ+PTxlC09Q5zEeW8FpNg+57YZtcK71/r7rjs1Y+OsUHwRlIPYaDCAkeAN+
Ui0MrIj9il9SticKHa+megj3FqUm0aPhJfd2qbGCbNKnPmkfEn2feuO3IblW6GjdVB36Of3gjUQb
UaZXbWaf+r5fixqLr0ppuxPxhFnJL+kIM4LXmLdksrTgcd9BpG1ajJZvPovPijqTivhrXg+XjPxC
g/8fcDvwXyjtlQs6vhLaQx099p5zRevYRiEuw9S7KQKXv81iQuTmnDNwwtGDMQJUP4C+mBYICm2/
jIS79tz6NeMHuO7y6ontNDtbXxJzxEKcjdldPB67IHgjhsM4/hRI68g24RuI9c3o436hcniCu3xh
6T5SG5JxdeSoJ6bY0xjTHKNuao4//tfkf2KOjQhSgVL0nddIp3qh7Ye95WL/Szu6DvyZPs7yqnTU
sBcee/J0yM9WY6LixA+YAW+sQsfRCKY7cSzGDNiQOBIj8kc9PkVc42ns3osiW/WzMiUD467UCIAy
Yh9xdHzlCEgsmpO7LnXpRu+676aU3o3Vei9jAzs055pdhpSTsTHygP7nrOythlIPhwE3ooEPXwgl
KEAjTR5bcVq/6oVtYPmkdLG3vuMtY8EWZS+twnfB2QqlguBPGnLjGi12g+FEFAHbnhJk6cz8VTdM
8oIcLiXdLFvQa/Q6iG/VPBlCvvyW1em50Me5fEyHH16ToDYrn/MCCVYI9TyXKUEoEON49y2scnyr
rbYJTR68sh3Hpd9D4Irox/D2KHAPSnXvdLbU/PrxPlUWnvA20jj4mM8uFo2lbIjqAdbktAmwKHdH
hmf/LD2z3hpOgOuTULj5LOuW3A83nSosXrndkm3U6IRis0NFxw6jFR5sdm6uXny6zrOckDCVAcpd
XdoS4zLrDUBm7TaY6ODONOb7VZNhuGHiQHrhBgfWv8budVC1degGWxzbrlrRYb2BFo+WkuT2RjNw
m4okplHRwL8Cl4rOWwWvCgX8rdfMt6Zv7ukySVDs5rYDxRnWg2DXOsJ9TKIXr3JGXJzTvUCZnUtB
S8ei42EKd9nQPeQaoWV40O/Kw7eUTTiIXG7VY9vCK0Wx5A70nPWQk8P8g+qvlF4Gpa+DOKTDkw1P
MXrP9nQJ4JOxdNp7A7+AxLdPmc5zGdcSpW2nglLpxXxVg2n5rlo8p0GGU8xOoBfp5ptbFB9aPtxG
EbfVwrOOMCHFrhzt04BvM83g2jlwy1lCQENrMPykYf5dN9txaZbGMRohm9l98cSZ9cKbgv5CiA1n
sEuEmytgOda4F0NloQnjEEtAgwH5JnuamwH/HDv/unNTqil4fFcFxQSiP9u2pNhwWNm4/8Fws5wZ
B/HehPr3WUNGkNVYgo+ngM4s0FwItSxgsHtyiJPoG46fvMR5+4AbKFuDkON8Dketc8pDoZfXvAnX
aVHhAg7hbUN2X0VNQoMAjoI52710DM5o9jDnpkbxUbKX4lDPo0NjiZzmnIUJK3mlHhwSUXyMk3dJ
Arq2mohte1xDntbcrFjVk7uHR/wxwPalaKmfVhRyqwUMyDst966FgdU8nuwHFp9feSJY92KMBUpF
plKwpaJFFNE6iG9HYV9Yhb7ZtXMHX4HEcNdW/H64i4+9thAYo8Ky2NchOh42P37sJMPZXFccPqun
MqDgvS3WQpWnSiZyO+q2h77lyX2H5da2rC+LBhLwgRo/mhhYlJiSeiOoD+FSHd+DualHJ/NJNIRi
OHqke8N56ewZ/S/qJ+xcm963HoLaeC6xtN9rlFzB6CBEpCIOO9G5FMnFpOhvoGEln5Jj9FiCZXMz
a9t4IUxj7eRE6SXJkwtBo3PWqHviPVhMGxSlvH6qZhVl+KyzLlwh9z1pKHLQvffDEFywPax4wL4i
/mw02c7SOQeAPPvyRfsUJO3Ofjcmrv7QTV9dy3rx6ZtoZX3b5Dj5+gGVlNITU3ufXwCK1xcGvCdV
1xvAuJtEVt/nLAV1nk9e923oUfurIPwiGa6v7Ygw2EiwWolXwc93YbLUwtqWJydpf8TmrVUP2Z0a
YStY4YtWTzdWDfioHZLPgZxhFPTrUWKV8eT3Fm41HnBOLknvfxo1vzA1vLYqOQZe9TGCM0C6Y/Uq
DUwThldcB9OnDLV+BPtFFKmJ822V8bC6TX1CIjInyOCqltWxvlaU9hS4Fk46bcIbWxagBaYU1YP7
o1U6cu9ZLzrSA9Shei9jSSsyRWzk7qZlTDZiYzo0B1O+pxekRC3N3sdd+GlwvBRR+9XjaACTT96+
lrQOBthwGkYpy+9TKiXrR1MxRScsaK3mDJdp6cBjxTFZfPiDe+XsGCx1LTk55GQXHC52HWAydIXo
8u/7zv5vGEf/ry7jbNv6Sw7S8j17/9bEf1jF/ePf+X0V5/4mdJtdF4AsLGau7f20inNM3XJ8U+BI
A//6z1WcDv9I2PjEcJh5jin4d37nH5nub75hOZjSdPBIHn/+76ziSGX/sokTeN485mjLNvG42bPH
7edNXKZwRooZruAiOavBak7UnE5LDW7dUm+wbcvI05bAWNMbkyKYLpt4EpO6WILPZCbTfP297l3K
C1TxlZKG4uRhhefe4HGWRGW4yiJ5wxiGCde7kbYVHLkKk7lZCI8nzZcfUKD657xIV5yq8mUhx+qO
5slxMa5MVYkHZJqridlk66c89SeS4L7040cSVBA4g5KpypTrDLUH6mi2EEEc73wJeGnq9ZOKVXBS
Y+ktGnZY20DFR9O/jAT7T5ViW2+p0VvVop7u4VH0Mx7d3LQOVuU+ZKx3hyJ/soO5mhWt4iZlKUkk
nVsX/fWQXyoAxVbwWoEzZiVAzAkjWrwBdPsqWmZX5PVTTBGUp4CnNpNWXVUEl90so3yTdAbmac3/
bhhBeY6D6SBgP65ip1f7Mpg9X66WH3IaEiPAAytPmXhSw1xbNAn5JViKalMx1qwpXKtpWvLzfSNS
DtFZdCQY2J0JK3T0W9WIUNQHICgAlfKzvdnQXyIUpmAtSPrjUB/Hvg53IJu+15Rxbg0XmbtMw4Mx
dOZ6FAUe8Ea4J2WX910h5dZvAVcVHtxN+qdYi/FIH/TP0qJvJjSG70mONSzRaqxCXkC9teccmknJ
vZMAv6obWvyYoikTn/u0qh7zSiPWeKCfKFdkNdTqX6nirKpeOPnRedJyoqKW4JSJnIq7Sp2qfvQe
nOTZHPL8qaQP5o7ioG3HPdch63CrtUK7F7l/qzotu3GjIqSSGhe4XtUaS4zvjaQbnFoxdpptr1Zu
J50zRwbn7OXxjvJVWMdUaAky0Ruvy91by+Xu6xi0Pg8p649aeo+9kM88a3aVmlnMLqJTZqzMoLsP
wdK1etnvk7C9DJ0H9pLSZizjh9SycL43Af4Ez6VNcij2ukZEElzEInVFveUJ8RrI94zGD2g6vbmb
SvACofngDhBAUo02GIwGp4omKBL+9mXCRj2GvVxTdonWauZXuABvcWrNK7vkrtVVcc1pfaMN3Vrl
NKiBysgxMrsb2Wr3id1xfsJouglb2vcmQe+q0YOwbkqeXPoHXHxv20sMA24bcIHhJ03hDBIdYOir
pdQWmZecCs+EgOQaGwoj5dpD4t9CmOJ7yPrNpJf6hhcxrs3SNtgYYgNqM2vcjB0cHR9IN8AC0zzk
0XBbRDV5bchCZT4gJ1Ybprl15rkE2XRJLl424D2FaZDqwGQROSl8YefOK02ypYH92uccsyoh3RsK
YJ8FlYWrzLGxA0YZ5aOUf0bu8Jgb5WdNG9nW6oPD1M26XDS50JfA0PQacbqUjJYRNTtSU+E+bkmf
j3GPgaLKg1VI6SyM/xMie77LUUJp+Atvx6jha9J25YCJr9IAE3u4iUCrBejkSV+sOjOP9oEy32nc
SDdV5Nor7nw7LdqQraMLyxfZaSjBNo2l/5qWLm5JQ25i0WDHKcPj1F1CKSlTY79WCkV5xNQ+5oky
d3ggURXUyqlJm4NFoEKVHMbaLftt5RGWcfL57DN/x65TYNchQsaoEU6bRmbEkTD8YrEKTyUCLD5K
OmYFozUhYTJrlUqzTVQxB3oTi2c/NVa2ztFIWbRX9PzdTjJNqzzgWo/Hb8rEF9uIaNPQWUL0gmk1
oGKta3AqAlriH43Ft9Ki7pdu0bWKa5tlcCOR/hu1c6toF/Wac0GWR1ewiJJjoyyz6qhVRbAnpw3h
SZsX5GYL10ySlZ6k/wZi/9CZxd4DGf1SZtFbTMBsMRDTv6eS6wmw+iEbg2jZUpxEL1i16+1km2v1
GrzHmj4hmCHpXnbBHlrDa25YB6tyyfAGezVZ23DKXlz/dj7K1wH3RnlhZp8LjXl+NedSmtt+mA7t
m63qlciTrWJP2UfDSQbNenCTbUhb8DTqnLObkUXktB27+jbpg6eix8taxdZbmB/Zrq0hcJCYrs8M
OPs4Uw+kzVkIfrlOlq3wRm9ommbyNzV40GGp75I0X4LNSeim/8EmaF6p+LaQPWLkj2HWQQhl8xhu
rLsBmUjOWglpqq1XU2Y6IqMYs54C/zLYdpV5qmW9qaM6J1KO+jIiw+TIMcWsy8C4huxCFLPsamIz
s3rT47iIpdjGs66jzwqPqdpb3yJqYZtVSb7tKQxQg3LWJCtrriG0G5IoVXtMZu3IRETSUrNeBGIB
9JmA2awzxQhOas4BBtG5r3Bc02QstyYUvOzABYVSNWtWNeKVPatYhksUs6IZcxniFLUsSx7Jqokl
G79vJYWraVKgh5H5rWaFbAodZ0N7Cw9gPKR0Ru7Gopk7xRkpvFljaxDb0viVbVK66aXdE4Gu33xk
OcRzZHF6LGa9jqtiEcwKHtVMz/ms6Y2zuufPOh+T86PWntJZ/8PlBP0BSVDO2qBQxvMkw/ueyZ0B
nUVzUqlzFk9P+awsmj80RsTGFNER7wT5wTnxLh16YEv/qoLhlM5KZT1rlg7iJXKU3GaznmnPyiah
RnbYFn4Q02y3Oh0S4JXWoP2bRRbiacc7xvkIrdSbVdM2Nl+q1ArXiUNXSD9rq/2ssiL+JUSYkks/
Twkj44I7zw0GA0Q2TxLBPFIwWrjzjGEzbFjGmcjr3q0mvkWGERro5quO+WRkUGnmiSUcTG8T5ODY
7P4L29ZDnSSfJkOOTpxoPcxzj+Usk3kOwh02LcOYSCxvbknVJMw1OVN0XsJoknt9nqcUg5UzT1hE
jdhb/Zi6GL9g3axbSYgqxNyCYc/9DAhc6S8EGLMtlekBSVdGOUY6MY9284zXDMokuOBgQmUA7BgE
9eFVzHNhyoCYzpMiopC79Ii/TgyRTgTbCpt86oSfVkQeC67MTamepx/TJ3fIu6m5beoPp/bjU2Nq
6cKYJ1bJ6DpprBaR5zIkBMKpwSdAYOQk7X2UfXbG0BEv3I4NPiiQdo5UaUsbdjzjNM9Z7vakrlqO
BAbkQvq9WUJk4ISJKM0PeYTBT9z7HPVgoeFpbp/60S7hdICD0AYi4yx7XQJuZWVGu4Z2UDZNYQ4u
r6sdnHAmjyanOQ8FTy2suyfKcL8GvX9KJ4xylqbqtZbp10y35H7oUyrOuDF4Y0KUUPTrLsnnNV50
1kzzPlc4ReqasTsyWbZ2zr5xRnMB/mxkF0B2S+Tc/6uC05EpeXg5ccaugjt+1UK/4uqnXz0RuLg6
wYDR8yjJHJ6CznwiVbbFccxkc+/Ud6r2X7KwH58979Yi8M2VPOq4j8rpDn4VhDdMb1AqzK2utJAu
d4YUldnHQcgHpDWyqFa2qzWknLx3oP4lrQHA3XQ2ps5HXkg7PLlZBkfcKh/NFGmkwwFZGNWwBxth
d8Rha/oDJRrUpsgMeh57d2vO9TzCBRVvp/I+mHK69uxqR4PLxq9z/6L6ng6h+TMu4p6/hJqInVAt
T7vrnH0NcuRKLBYEHnwVrN2Mb7Jrne/Cce+mgsqrSJGKEAZYdZ6eZaaePBt+T9jV6ziok7Up97Ht
O7i9+uBUbnjGiUOsG5C0RNOvXBSJU9bi98uwa0bdSDt0yIqxxrnTVP74Mhky3ORF1R+gwvFdSgJ4
FnxNr0vWjeQR3OqDXKM24nPVsltCfIQR5l7kWBe7nAP1Xjr2UU28Nmj+JxFoJW6q/jEAS7iJO/fd
ZB+9qKvB3PV1G+6SGrl+7G+0GpNmq0v31KlxaU9mvDBdOSy90EKZyiiXcFGNV8Ki0lA4tbMlAhCv
Ado/amaSLgt9erAhC5+trLn12O+pkcNxOw9zWqM+bDt70ODw0ZHrHzuP7mW/TEBuMAcFIb3HXFrT
3PmEzHD0Bjp1cISveR7Em6YhpKSN6bmxMRbWvcSpPZ9sOrl0wStegv6QRUl4NaCxRE7ub8IRHyGT
4g1GKv9M3mmbQUDCVMfy3GqC79KnNgyf3evUIBG7srSWkS9xfrjJ0ZyycGeDCl2RO9rS2POhavIY
DtGoEejLHGf8NH0v2rjxtC/xzq3Iix5AULU7NxZHw8M6VjTlB93kxplU40oBelyMDKlnLyuunJUN
Qhjyu21lb1T67LkmVoNk1TzpwZWM/z0rhrUNm34Xz5UGfnJLsTgkK7W1HTLkHbGshaX7T1rmNPu2
MKdD0ZtQQm2GloCb0sDjcGlO1lHLx2zf45kgqFQuQw3XNY0gMWhwRpsfNzGcr9fGtZJDOzjHaKri
rT1On5xddgZwHMAPTr4yHaNDidCZlfP3QjjMVoIZuhP6FwjEaDnYrBbDgSb5MjYvpdEY5yiadgm9
XdQST192nTxRd1HRzsUzsGZGiJ2oX6Gm87tPoTTwO6gHUKKxbpWbIiY/CuWCGYbOF23guBt4M+nd
Nv6/We3rB278Yaq+/vM//mdQOADtv3SrbZqYTnrt6YvKP4DhaORww382rhn/+C/8vi4zfyP7YGBW
YsvlAE8k9Pl7UlP8xhkJ55rv+NZsafuJF+785pCaNDyHJKdjsc/6732ZZf9mzwFNVzeETx27bf47
+zLjF1a9LoRDyh6PnO14YIjFvE77KaiJA0ZauHXwUc6QLlZSndUte3p4YoiJDU6VTO157eCH6LaB
CFClEkPPsP7J7vc7bv7/UEBxLWMUiP/8D5MP4Wdo+Y+XYZkeW0Byqa5rsR/8+WVopsVcFPAyaNQ1
13E7zsoV2Acbo/BSggNc5FpDlqezb0dJHoKRLtfjQ0WgxR3CWw5328HRNhZ932SIYOU0+0xLd1bF
WDQmu4iDY6CNWxOITJE+QyNd6mPwnIz1u9OMoA+9dOXqBw5/69ThjFjIh1Rf/PV7xFP4J++Rr1MQ
sbVM4fzyHm0x9opQlYbUFq1RBRZjFy59WsB6NOZihHfqgABBmn2a+j3cCK9jeKgL3H2PGINWfcAB
FqPcKMJ/JLD/wbn/k09//ot/Isb/+PBt3aSjBrSF41q//AZSZrbQCNCLwtRfllG494FsazNDwdXX
VGiG8d/8hea//ur4bdsu3jSdH7Mn5j//6Vdn1U6mjxPrF2pbMTzO/KcvH5xLnH/pKYmsbIZB5Xw4
fArpl0c9ss632hM2sbon9KS1Mk/wxvziypJziUB2H5Ej1ZJ8ZYQHR++WNQzrRvkYWU5EzRZFTKTP
9ZamRsWJLq9/883+6wf4x7fD1frz22nTNNJNh7fTGZ9K4Q+TgsRXdXBpWMSK7dTyBtlrrah3CQyG
zfZKAmgO9iwc9hKGu050bS04Nv7N6+IG8ssXy+tydZd7jM1O3p///KePWVk1jWUZGAFcpkiQxdmF
wzPFuG1sHu+QT6FaklIxV6nVLjzwcm5Y/82V/eOr/OOPC9sulzUfL3ctYf3ijMVMV3buGGIrq3n8
IvsAKmwaGC0eQ1JgOzt9bJam1R3m1F1aVsfcP5vg+73Sxs2O58JvL1njPkSqWLmAAomxP9XGiLub
xSZG+r/5yIxfnLxcDC7tDbppYfK18EP+8nr1PqkoBeUqJZa3ScAuAUg+OQx/9OYxfPKY9u6cLtwW
ZGAJra2N7ALqdc47k5cL76eCKckDNiw+lW/dphklo619aHIe3ba2ZEOwJZhzgL8VaPaJMyUmqfYC
NhaeBexj8lJJA4YCWlqu5MbswJyE440kvUOfcbgtC23NHXqT5zOXjtNtGZ5pI99UZQFKnT+P5QbO
xEKm7mNJwSTCzsI3IHvqgOOjattxGTH/LG3u9gNxJS66ExI7pqb20lOpakoP3C3RNjmhpQaDjekI
1EzT1ndNdd8P1wSc/2mK7F1PFRrmOH7rIWed9Jqz6evCrtn4p8QneNNVb6Dlv9GXc4zHjk/xEinB
sbV6Sarmko1yxXv46MfgEsvwu41N2hzGe9MgKW22+xQAPMzyrW3EeyglywoDw8JDWS1XvesudYeq
V2/cGRm/gKkqTn/zK0AQ+/XC+elHwOPxjxdOZRd4S+0aLZRVih++WmCpbDKjvTTvZyXe4u8OcGEI
m2k5cg5RHG1rblqkn2Dfw7yG9PIujWr3v3ldc4WPZ5gQFn59XYXpYHhu+HGagXM74DPWZ0eh4xJ1
VTdag4tVLOxnk/w0AbucCh9+w6mu7aoyPyUKlNBfvx7rTy4WemZ023JM3PT2j4vppxtMG1puGujE
P9kVc2suFu7IyJVp4aPNN5S0AbbffkmhjWmRVxfp3mdloMa3yf7U/J6ECJID6VfILpTZ1QDCNbxO
KFIGME46r61o3XjHhga2+yR3uYsDALBM41bpzmvoG0d6YDdG/GG32VbE0VoXgK50INIlvZYUsQ/p
+a/fr/GvxxSoGT+9319uqG3vdnTp8KSkUnMtZgBcdl8LjYcVNr3S2Cj4rmaQnhloqGBk8Bnfihhb
RJcc4xLw09+8nD95jPJyuL3O9/b5OfrHn2nPw4QVGyumSNWboCko2RBc3qgadG3YrHJrnqlNb97k
Ul8Ls7pJ+N1apNT/+nXMkuovt/g/vIxfnub2lNABPL8MlzornRpQEHA7KVxYXt3yr/+qP/8C/vmO
f3nSgmH2R9zXLNVSbY1DgFgz+Kvo705EP469//KWHEvwxEK45vn1x09W57hkZNX8lugRbUKQZgNb
x+YLLh3xLHLJQ8uOXNuogq0pjs/RGK46ClW6B95+i/X0YjmfUw/6l8RTMv7Np0B30PwCfnmBrsNC
xOb3buoI8X98gcVcOYCRhAOkHx3Kjq1O4ekjWpeoNzDOEjxI0Qug3JTKLI6jEDhNNU+pyaaEh7lB
DL76ZsomrVs5M0mtpdijHNxdTih1Ke0KlUNT8drn8BRbeP74hqd77HPURmhkiW1RUSecVzHrHBpd
KGEb7TQjFhaH/MCygetQqE2h0Zzgx+9RVYGyDuzbxmko0EwJeE3SpR9Nz6MVfa+viXiXMoGVCVr1
SEFJtTS9O2/f5V267jrtBQgOMGRP7OIu1/dhgC8lByIoUr9b6VB6ic2tYDpDYNWoga3lgDIq23Vj
dodAFPBNY0b4rKmAZmWfRjXuBpU+ciSDvgrlFTY+An1kfEQDTgElxM4ebdiioKrWKT3WYOkwgA9o
63o1XsMcurvqHq3BesGt+xYjkNDtuIbNxq4aLUHr5EdL170/0vHSE4Af8hX9nDVl8SC3DCM/8LB1
9KDcBJlWLoPeL/adYos0Bpq/6Wz7K9JoR+c7rCcWoE19aMq0uMljb5FlL90wBptu3kSGcYJvc0xt
nruo50qbvkMOrY5+4AqwkzTOEoZZ9g1WY0e7UwlnLmkg/xc1nPdh8HClQbakhBe0dwfKGj9Sf+cJ
tz9TCeOt9dQFB9bksySfAwnx8+DY2n6JFdwfWCnGjzKzcGjlLIL66c0OJwp0TedYaJEL4Js4ZOXT
SyB9Fu8qbkBgDCrfCn5nWQzws8Zd28mORPog/G1fQf6gJM5v7kYv91eAOG5lbDVY0j6IEn8UWBu5
1gdsR1EZr1PM2kpBLYg1Z+NS8cxiitylOa6LXHOoXSb/6t0BWG9JmmrviY5ChLK3ZHPzXjq5taJA
UcAn5JnR45Yd2unTbx2b0leyD6HCqzfK0tsRAEJvZvUSuGG6DVkegubz3IMz7pTtH5sO70cDUnuP
YviYZUW3G527MSuh1AJeB8yqH4FC+wsFKDfMh5OmAM5m2QQZLFhMWcsxccatCVvuDQ3Ohwqso9Fr
OMnZG56LfaiNdPZpRbThZ8Pe1pb9FU1i70VwRsvcfMhhM0I3xFOutBjuAudVaG+pv6FP4p4Kz+zk
J8XcEYkPwRiPsALjba8ogCSqrC+NNlGwdleVw9jppNU5FfA2uiLHZtqm+7qw3wtilwuj1u4h8Z8G
P97HdXtoiScvqtrGOKmyu443DKyIO4OoOZHSrruD2XTRaf05mPkeZwo2Q7z7CTbbtnNYm9q4Vj9L
g0RuzM6SgSyv12pG1Q+ONW0M4CNKtz9tL2o3eTgQwQo0EleOma3JPpFdcpDcNK2GJuje27EGXEmv
PqgaSTFzN+1BOM3V6J8C3SBBmwb2YjZQpI7/5umDvTXj+NrnVMsGBUN1pMHBNLKruilZ1Szg4WUr
gzOKo/JPv/bUxvLuiipCf1NRvusHG2s3TxsXCkZfH/vKXmaOu6TEst7nmBfWdu5VC4mVuTRR/ZgT
7ikUpgoySZ6mOTlEt3KGylCzshUu433jPjsUnl3gEzqqDo5DT8ss33ixdarkezVKWKpODCwZJm0v
E3/vexBeEnTPNdT2ISAca/0gvo9meTR79+Sk5j0+ogGdq7hBZ4MUl+Q9/GUKBbue5LUZ9XM45Bsp
97PKynLjRs6wEGEfEsFVs0uo2mleY3Ck82ikivAJTjOf179ja6n2+nAAMtSc7WzWR7rswj1Lh+XQ
LAV64UJXwye1H9NKFm26skbxNXYFH1DLaqhwjnofFjyTjIug0WbR96g8fVV5q8LNPxKX3hDAPh6W
gND+VF21cZvwTcgGSLiNvNs65SXHx4znINznpDdiP4gXCDAvY4chntZVa5PPzAP24LWw3kD+95s0
sveyT98zKbnFsHYgdMYrEOEVCQNicWOIldcGr14zsr7uWHsPSU2kqlPEvuCAIPKcHbe/yXHXDFy1
ASGpOKkusUOVHcf9irr627JOnr3a8ZG4mm+juNXH8pI5ZEWYv2mt6nAKZC0PpiE0uP7AOUjiQEmW
wRvzUHlNuyqXeCs9sg/4gfnhMqxVL7EmbnstC1dYFuSu9PdZlpL1G4E9qZDnTKTYalWheW5Tl530
gm6bjmMzZMW8p14Zji+wwvzUi2BfDlaxJbdO8cSEHDd53X2jwzvQLIXBIZvu+toAvFYRI7Qi8AiN
ByPZdipKObwvf5vd2n5wwGi81URHgpPvv67GaUu7D/Ybif7oGTjvhYrgghOUslx9U4+0gOPLDzu7
WiauxQKi+qYN9p1vDxZO5/HOEViicr1gLSOrCmphdRcYWb8qREV7kn2QtTjpJgkJJF7kRHDkDVEb
cCPTIbMVzWV9fJESFT+kYwOIQ3hKGgwEBE55QOi3IuPhAmTTXglRJLupwxRtV58qxkQiMuhmpquK
JW8UALE+cj5uSatl4pup9O9ma6U7ohEd+VVO1w7QCtwLH05mtYwjwN66BGg1J/9iEU/Rs/7spUGx
jzrY1bb7GWv6uY3bEkIF9FTfAQODCWOdGMZ0rYP3THFQLLJqXzdjfh5Huqt9+UZX1tnuRE4qHWCO
OXYuTEhL0ZTMbSO0woueU80Nf2U/FmjDQ2o9cnkxdDmwKHSAZnEI0npsppnniNe5CuH6j15z68J+
E8A+45bW7hLKBfZ7XO2mzQ51Knm6FmxYuxgsxLSynVPszm72im6wMQCvN0h3Nrsdk4BUgxcW13a4
Hzp7Fypqv6HwezeRGIgkY+5T7Wvneh9ebtxMdfRa9FRs4XIGeHcJnIntSPBYvUVVeUwrQCp5M5xc
2ccYvwrCxtPadoeG/wZSqAhDPOVyuG9Zv6ThiOEjxrmlvHRYBimXV1+9w2KjpNLN7jxtuIUbwdnG
IvLvUjLOT4NHE7wlZQKbmlutGloW8qqA0tWkd630dpVbPDlp9Fmw9+1wuOd+uulCiJ259y76diUl
F0EvGkrgBmdaDpB7F5Ycd6H+nNpwptS0ETUKFlHsWzfmYBHDwrK9aovg35z0nHI0FxCMLyfQ40a9
bqjXMwm1bYCqUPTmHJI6eajM8uCn2GC0RTlpikNE9V/kncly40i6pV+lrfdIwwz4ojecSZGUSFGU
QhuYFBHCPA8O4On788jqW5lh997qWra1WS4yM0IUB9Dhfv5zvgNMprpjQ2f3lccESVWiqTYbpoxT
/+Zzs1yF0NQS3A/4wul50wBp49zkUKxZS+FTeDjWF/K5is7yKG3tYba69QALSqbekRLqAxf5MXWi
xzAOTrHuiG2pA/6gtTFe5TjVqBLWvkPHZ+9CLFh2x0hzUDXL5Gil+lcescKH0l8DXeL7apKrSWf/
JOJhNzocFAiQlizlxVMDv9bPshuRS6C9mAWbedIeQiPJ13RcgfWo+DJPIfGkFGAPyEbGuuMbm8S9
HH/GdK1gh+kIKebciAMddbjXVkMcvrPEdyutdI+TnjTL3K5PGNZXrgtVcs70sxMICIQo7+uwmEk4
hHuTwgEr6x6lHn70KV93YCoBBR2CWLELF8/BAyweB894tPlcsb9b23A2Nnj5Rq04z4jLCwazP43W
paKratejVZ/Jzh00Eyq8KV6YZx8rAhscJ/CkMl8OfDdZNfjUtlnuXGKQxpbPRxD68XeeGKBI/2WK
21d6p59nzYQuBs4ITJGd01eV42wq9fars/EWVXn91sfFGlyhpVOFp8VHx0gzPvtkW7NXQ6vvH/rW
qBbpdCw8Wy6iPLjh0OK8xk3Md1U0XyeknQ5gtLTQt/CQwW8OivahbgC/64ZzwTeXL3CdMnrUrnlt
EN/EqjQX+8ypXOL+EME0mRygYr/LIrxWdv2RU68ScY5cjIDdKLACWBXh8+jck9IpR9fhLNyyX0Ah
bfpo7eX9A1jObw2LmE6NwqLLtWOraTdreug4wySGf0tUNvZbKvu9gZXAyOZVNEZr0VsHf3z0E1ig
IV+YeV5ptCD3KWUpcf40TvgrOrmJI+2Y0eFIUHU3qtxfBV9dXXn5MUUh1sW0SlztqN0M6h17w7/b
GVbtGlkkcXYUtLC+RG/OmO4gZq2qDtlVzlt6rDdG88hSeLYDLJPBBIYpXhtRRxYieqZrgv7y+JAk
9o7gIXcuGlo6Ui1yYbSQbqYeHyAJ1KFfN5n30of9Esf1dmyILdsX2+ImTprcb/O9WOSes8xZiWl0
8hL3AGl8RYxlTW/1Npnx4oXR1aTurdSo8AOgV/jxYSpdylL4Md/eEdhfdtq0qrJpG6fDJsANVbIR
BiKaQ/lHURvPU/dkQCXOBu4junatqYuMaO92nJ3H0GmSOgu8K9ej7r3Axt46IejP5gBlajXYuKhB
SY2ufVLPgDfWN5pNWd8zMIFuBBQgSZY2nfb9mhPFzhB0cBDpmvJwk43le5TFBz+LCLlqRyQAitqo
BOSpqTdTyf1TM21hF6wdTDesbXqKMNx3+xlJgX7eletEl5ajgwuvugVe1IThVQ9w5JQjenJFMPmA
SrgteI31qF3jFvJ1+ZkQ4po67Rjo0QEHA2kazHQBnKmuaRb1ZJ1GzCBNah9gnT1xc8N2gvOI8CmQ
ykfDy45qJjVH03li0S+w+zGN2jQ17j6HN653dsIHG+pHB/XRpbSW5ka7xweGPYhLMWof1X+39Eem
NmUibXRQWBqdDlDC9LQeDNJ7HvX4YvbRwUSV77FPN3G9Hht9444/zL6hEDbbaezFw6FheYciH0Nf
pbHuFOr+PXVNzvvYeTCUzV67TTuDs8R70/xIGG6VPc2KG6cUaKvAM2iE8zpGXoFY5sa7TSm9oV9H
wHOj/bPsrzobSKW4zwGufJhv1vA4R3A6TnqJ+Q1oSQ+zzKcwBVkkDWDJkqwHtdZx+9F0czOX9XZi
BIAMsIg4PTkkxKIuRaThDSKs6sVU4nrWqmwKSFa00wBRG+BOh4DN3R6eGg+ZUilKhWAfOyu30tcp
ttEElq+BWW34ZelE53AxaETyCYQBO6p2n5jVda7EY+h6q76Ua3Mg351ALDcGnMTFCelp60SIsT1W
dTf8ViZ47Ihe7f0c5zx/UafQMXFPJaUq2JAxvVNKpncLjGTcCuGczsVFwE5HwVOu0rY/9DKgfmll
fYub7G7MVK4xS6z69jj04bOeP4Mz0PAqpuup6ex1UihHUfHcsscszHxn2ffR/SHsnG9xj4PH3cOq
U3IINtvQ+gaPaAVI112wLVsHrbEmigYSHvwlYxOrdc7Ep3T6T8wtB7mV3R3Jfe9MP3ofKEqARH9O
JTakuSkfvQ55zxp6schqnmCAV3dVGdqupSrQ1PYxS1UTsrkMWgxSo7ZN2elVDlJtyS/Lhpue56up
mB966e4FnG+3E3zsOf1+ff+g6etpqvcRX2UN1iAgzfpFZhZ5vuRBQ15u0MGMBHdUrxFbRO5Jm4Ml
mGO5fXagEwqFItxrcj73IbW6k1zXnnnMKdyybLG1IzLkSR4uDZfNS87Vh6lxY4TZj7gACqw7R3y9
2xSPEbvA5hpSv6p2sRhoglPZJucowVRvYhOKnXWHulVTYDHhqqzm4jBVFPppzqEjAV+gWrKl2RXt
eKpbd+PYDkTH7BhD8FrD6j17IxjANipMpHPugDXDSj+fwUEk5mX2qVjIevtRI1C9DqD3LHCTSUCu
UOm2JGsA8VhsHonJXo2hKR7MmOLKMEwNHHyueJycEwjLY4S9Z1sPJXvT3oNVwKIypOssCjdsgwbG
iU1UP+ceb23m6SOzNZix9RQHHL2/cpSiieyDyGicZg7WDRc631hcxvIJuPEXhWuW/9jM3ZJ1KYwS
WJceo13Rerfa7U8GzZphi8WKHnhWvNMcBR9cIOuuETcFJEOU477H2qylTN+MR1Bax8quaH5CIFpE
RKq0h8KG65BV9cLXq6dAEFIK+XpzOwALmhbOXmb9qRBwSAr7Uo75k+zGVd/ieUxsAgtOiGMwa++d
+dw2AdgejO3bEoCKelpeycNaZUonRWBdEmGdQqlT6KJlXCRsLNykfCrpbjdq71rb6VFmyXtt8PSK
/py1RwVyq0OiiCafmltrOHX9W0/FVxobEwr9z9xBt/Kcz8GdGO2mxhVz3jkpuZPXnfvoM/c9ZlW+
CaiS+nNw92+Bv/7/ZNzjPvjLhGcF4ut//OnCUuyy//U/lx959VH83T6FL4Sf+Yd7yvnDxweFJ9JT
EoJtMPD5D86954CY13UbwIfQ1fDrn+AvZnSe8C0GRRgPGCL9n7Ch+APmF3/f5iFNvBHOv2OestS0
6S9DGNPAZGs4HnwsXVgWxqW/D2EmPWqm1pM49rT4U4wsemoQ6A7uNp5yorU+GXOoHIofHBoQT+0B
9atJvjATsz4aAYhSOibVXxuSQ6YN29TAZD5AOmlM+9ILwj02/1EQiC685m1Mwk3CQaDTOPKR3yvx
cjzSFvdp1v4tsvnuhdnnXz6Npz9fy1+NWd5v1pZfL5FIJV3QHhYSOGt/f4lARWjWKzCupFN0c1K8
iF7dvVGPS1LDpkO5z+U6dfhyGuppZ0HGriBQM4CvRgktOLUJNQcxPaDWBcbtV1f6FJPx06mRnajp
3ktE6nnm+Vf0dSg7QlK0bxFM0TwJ3tNTyxsxNnJHVLlg8jv5HDr1Jju2vbj54xZ84gMjnGrJGeBn
mVcWLckdcEe3eXPKdT7Hn7ZwtjRBYeiMGLyknCCM6LMrZ25U45YjNzmSfl8JZvaDz1I5GNSbBPnR
UJYYL3A2RT/dLRVNohgSOYCVUspsjWO2paEuP6JOcgxPHgo/+hEHoC51DpELtf0b2cU2U3Ihivdt
BiukFsT//sNxf5uG8uHgVeEACd7OdF1L/+3D6UtQ9bNDKwz1NDAC1MU0OjvZkWAt12ZxCCtjb3n1
Uq+YqU/NztDCB0O4m0FyD5DBYZDUZPK3hz8vVh8qKsyAkLm6cXGHHkyMiSTmXNA6yUxR1auXTGrA
nCXOhb5DDoLFkRkeiUIO9i7yvHEsxmlT8XiUsm2j2N41HH2Xqa+RvqK6py6OMdep7lmXX38Qcjel
Wc4rnjPiIf5V0+iuKp0d05lLwk9XjrXNHAvdxd7CtzuIIDtOPgjMlqllfGBXs/7v39Lf56rqLXW4
3D3PM1wmv8ZvI/WZYZQVFpHFhlb7XjJb0BgSBTkbogSMnGluRtpwubk/lsH4L8bohqNWs98WFB+q
gqX7DlZI23J+W1D00p3qrPKsRW7nx65qedEQgPntyNDHIAlAwvFxiAncC8kYyBF8kZJM301F/6P3
0i8oruWibJzL3ATbvm5WvuaeC6KDhfWtpgWo67laGW6yN+CxACvByWhWLkro2nKbXeLkn2ov8Ou7
3HfXufAuDHWsBW6KLwzcLz65HrM2qXksKj71rz4HPf6ru4eFEAdl+QVBwie2zATNgBqoIZLbbtcC
ZMk+7fLspPrVFPx3X3toWXH1xqHrUvM6FmbKSunO9M7FoNCBLCXPOSgYhsW3BpCEACjRK7LEAGKC
KSd0hqjf6EQDhaJQ+PP8EVicEftEQRrkaCGyY6qyYxFfXEAWJI+XnpPK/aQYF+y/B67k+kgxbrGW
5Xk07/jTMSAqPkYwIhVOhSa3EfAMS0E0xonXiTremLJa9oq00XG5Cmd6z3TvMdXSi5R4P/rGpDII
raOw43iRYUzk35qftePdKM8taAXxn0ogH3ZnMaYOdWRlAYu1AgXSTN6eXGZBoQdwJxYclnhFDplA
iKSgRIRiihiCzseMFhJFGyEXx/6dRBI68HdXEUm8X2wSRSnJTH1AAMuOqSKY6IplAjl3w3QfMkP5
RIzkIB17NQmEd6k4KFPb39w6fwsyNp6M2qiGAJqiu/5JUxSVBpyKr7gqKYCVFtCKEPOHQ8cTeUwY
LJDLOK0P5xo4Sw2khe4pd8EFeY0wl60J0LSclGG6pEoqiRXnRZouAC3IL7ViwJTAYDRNO43RSmA0
Jrj+iCvhHit2jA1ExlA0mQysjFR8mVbymuLUfIRK1CxGkgFl6cF9ZXBfgqeJFacmLOTFB1zjQhF3
AdmY4OpRoGDbVIH91aFLl4p60xdHOnJ3uaLhgIwCyctC6gchFVv53hCPngheG8XR0QDq2Fmns3+G
sUNT8Pcc6A61yIDwqg01ZcbWV7KF4vPoitRDvP6D22C8yIH48KJ2laL65OB9LDA/bac/6zod6ha6
rpX4LzpjAKCFzAzrrAanBGpam7pnU7rvFRghR/GEGiR41+Tymx8nxRsKaTrUFYGI7XW6CQd700r8
cYpSpIMrQqIIG+hFv0BtNkCjVpGNtGJF8l5TvCPgb+1WEZ47UEhN8KgxtpKKkOS7r9Rh/JD4gcFL
wVrGMaHlpBoB1vkNXaA1sKXJY7pD2yAzmld1yTqRMoxrNVlNcQrkcM/nmZpsRXCSoJw0D69Bl7iv
7Ri914r2JHE/MB6CAKWDgrK96uamBy7SQHGiZEsGN7LsHIa/tpkQHLPOaE/oMOtRcaaYbv2wFXmq
VQwqpjzvbuvIZakzs8kBVeUAq2jKo+VG2HSVcd9STKtR0a2AZB0acFcT2CupWisVB0sCxEoUGYsc
8wAcP6ZGB2pWAT4LsZZ6lNL7qop2ZSjCVgJqy2YNbkFvobpQeNKE28rCSJ5SZAp6rUGBM0nP2QUd
xy6Bc/gFPj03wVsSuf6ZspMvbNzwNpmfBzF6IT19P7VySB9oT11ihTeuNMQvcrpwIaw8T6qAGqTY
rNhiNHuo3wNvrJDZh4+9/cwe8Abdud7FQUBjMiErWoleilY2y2w2+Zprfr60VWeqRUQwLYWhJmDM
5MlBl8L/EZcMrggsYvKok22iGVt3YgVIZP/dmN2tTlvIkk3R8JSy9QlJBGShvcOc8yAsgKHjFM4U
LGhv8HG6BweaA/kle1cb3hNO/0Pe1yfm4xvLGI94DxKaasL3rsPt0/V4evGlqJAWGUwNaHveWHfi
uxZXWJCuoo2Z2oESlDd11sckCWmwtvQnE8C1+kDlsp7X/iiU9zBGKKILYZXNzT1iEGWCJJ8wBPYZ
Nj3OCSff4tvFaBUxNnGvFpNbw8efmHXWQxsxVC8YHjSp0pGm6aVgTi3TmdKk3FmVat8Oy6JB6a6H
+aPhGAt3rySnnI/wFGpyvbSwn8j48JnRpJwWVDD66A/mlH2Thn0ll7Ru3e7UFsF27h6ogEFekhXx
SaiWNZtLc25OwMhaBgAhWDG3fPLCUD7gEQBRpMPsYs2zUbvinwWsJXh/b0AX6dum4S+fIOiUybVW
jEVbIJYxr+ZI0hckWc35qQ1sezMJ7sRx3nl4tVj39W9zg7LHpAddqf0smT8t6nq8S9pO2si5TlaY
rgWS7jIrvGExHqMAcIfTk0GdCDVSyGttHFf/zEW5sexdqMELwCGX0sDhrPLa/Tml3rl2mdhMBWgB
Aw6u2W/TSmC64TS08MT0WMBA5YaIAsRc4BrgsG1dFeuQGe9CB+zcG4JdV3fLqLHfWzFtEqd4SBuH
hpauX9hGU51bQ9+QF16x5zXCR3xM26oe6XnWpnk5i3JPtAokehhS7tFjKs6adK212k8MMubWjvUX
3cmztXDiaml4obn3WLyy2YsewOmzg8fy62DAMlNod730HlJcVgymMiKppn1IDHrfO+vFDeNyR7Qb
//r00IBI76FU7GlwfC/462khe1pmubSsr8rl3iCGosC8Uh1LA8J5mKxaiX2Wa5ipvUuboOvMXzoc
ltk2tBWl2BhiudhXgcsNXzP3RhPmq0D2lEX2+V0mTrhirPVUGcpbUt8LJunc9oNyMe5qvycyEdrx
LnDEDY/wpxeLmpQm8WL+DwsLBRIUsSz0yg42ppm+xxl73Eb/Pk/6a03FF0ZsuaHXhH4vaMCtnpvn
ZHTf4K1V58CnxsZx471WoIxh6W01Cj96F7+DfIfujB82tMGs8zws+7OcvLMXJztcm98J3fEOAhAc
E2uF0wyaaBFte2t+KoceyEM//Po0W5syzpqm65i2kE2W9NbSmeVBekdzpJ1zwDOMts1j6hlGhrjh
/bHCQFvPo0Akagsie7cwno8y0bsnLGViGeETXlXOKQxZKwLXTbYxJMllUWGJ02xzlXdgMkssYbmj
M1iAhk/JMUfVeFl1lD5Y/gmPUfyA5buK+b6wXkS0YGFBCSlGJYi4j8CYGdL4qOlNe0mL7ibn6N5U
054R+6Uy1bcb75d0/XUnk59hSUpwMMFyztO9jGvBMaN4TStQzE5z8Ny1YWJUsMMf3rTuQmaynZMA
MpzHW8Fbu1BlpIWj73Iz5ggcVV90PTB7y55Itl/n1iXsOMXHucKwGgfGOjBmqumEdTcFlWmudbdm
7Zq2zjqW6piemiMDoGAtGntbzWKbONTQwJLjqFXXzy4hJN7fOk+QsM3uAAdgU3gzOi+bTHZG7Jjw
cYVNbatGsIkAo/0eM5ocQ7pE9AIqP9YEt8Sf2ZujsU2g7kRjvap6n9HkzBWd+qlYxYp5Wwd42Pti
7cFEq6r+c46A7TSBXb0PX0NBQZjMIUH0bKVKZYDKkps7Np+27lztQfum97aqLvoGP2ytR9y16qF/
xrtMeMqwOa/vBzE+2oM4GGZz9txIJyQUMO1PXkVfPpg9dDM/3VNezsofhORVO+eDfcXeAlvLDbRk
FwLnnT/zINHJeRVH5zkhKI3yjgHbFM+s7AfADTuryN+rLDhVCCZ+Z8kNmuI1E+ZJWs6LaFIMi41z
E+LZaJ4raTB2bKn3oVyXjPR4djqi3vx2NiqGFlDv1YgTXZGPre7vCpe7dx4TAhtCuekl/iGuxIPj
Rc/9BA0XUAKsPmEtfYPbhqy44edewwxP9D+bdjOla6xp+mJKwBAV/s7nBr9I9WJbt9ZDrcmPdrSR
DsqjqUwv0YdRJt9qSqEXML2fOJr3a1+xAWuJVFKaNIiMTJsLjm4OHx9bzQ7xduQQpw04kmVzmoz2
ucL9s5YT0vhsTR/iW+iyLY6Yp69aCruIR/VbiUHM6JOYyb2Il2FvURmYTXCp+3KRDLq/NJyIYowx
58iHz920tXwVRQzeBb8rr3C6JyEAHI/fMWHmXWLadcrypeF0gtrBmaGP7JOvO2C5PG63cKAuidmv
clT3SmuvPUVDi2EodJJQ6BVzbW2HxH5q7d2U6f7ql7BDbrnCa0nTVCEf5GRsJhPdSWpKfEqdeNmG
w3VMxI6Q0qZH4trInh9Nxm/0xvRbu0iPrm4q+l5jn31B3RN9ZABH7fowlIavXrgFL8ETa6/hrm5K
GpHpNE8q2a1RK25jm35ZVfNWsCrE/qVoaqDIyEx5qb/1WrLVbLFS2rzSdXox3cfKPZuGPMEOy/nf
06R9eJW/rzEZiCiC9zjfS9tkFhZBzOArysA5jZvnCJaPYxTvES07xC/n+D3F3hlL1ghkg8Cjutnk
1D7wiIVDWWR2HAs0B2LPj+5Ws3qwND60UfuzL/BJ1nr2nlmvImLorpXWdnLTz7q9SYDkJvwCpU6Y
TvMWxQ/8ydqgm2ipZ9qhwf0Gcp+2uKMeGBdg4GvbwxBbx5+hxeG5O0Wjt1EzI7cfF5n1SzOCdGRr
4uAP4jaNMKo1JMQCo5Kefk10sSyd73rBEbsslDmXIXpxVG9fHFZPTeGcx2bnpuU3Gqu/xqp6No2W
WSpREhk9zGWkdmxwTetw02TqXxZDZx1gorKzFmwpxKapwgfRhD+aUdzaCIITN9nK3eGPONTVfE/T
FvsOX/UM4astWZapQCi8szMCcTBcVjttlw9iH4SgaoQ8tfAGqrHHT5i+E587A984gfSFXMMr4GXb
lXOxjXU0wCdQKnFUPY01h17D2/Oe7kryWfgJ6bnj9Vs2rj1vo09gzjpvr2Y7PevKyAg5gH/azXeS
TBdwDRrHZlabH50FvtqIuxsZTQa9Jd/TKNr1lcnAPiQapif+WQstfLkz33urLT8qQph2vcX2KDa6
nn6GCVJ4DGFMSLmG948Tzm2oKkO7bW2bBgfkSJghS/X5W1SULczmqqxkRoT60pXilk9ir66VoA4V
8PzQKRR/ZlHpB5HvyoF53viRjYeIooAm3bcmHrFa6c12MO9MDx+U75oXispuAXjsEhuCMfmvnctO
T484xWW4uhZRlK+c6qcEvcqxugIqgUo8KzuVVfi3LuS6BKq5cBungQSCoMTlgi2H02/Gb6LD703n
BiJp3OL7EbI6ZQyLTfGlK2MUo7WCZFr0mfqfVeuDXyiOVs0ehbtFH4fsIUbUbKXuh5JaaM/vrhwD
A928pIJHV78rw7vL48ES0TjnGy9Av5el+Iy79EFGDBDURor3c1fbw5ukuHQR9e4Zss6lSdxboh7F
99xr1Z4c2b2xmUDGm7l84oTzrfO9NFAYm7dchLdqIsao5HvGlLhFeANax75kLo9AZ/AljDQMYcww
KiatEEjAH2NXKMxNRVkYm674T6l/iLHLWR6fpt6nn5jdVvHAfSyKNH9hyCAGWQwAbsapi7b3mVo1
P2v1LA/RM8wjfzV54dcUIuh0Y0susXuz+H2LgqrFxZ+aJLaWQfP26rnhQn8zJv6YvcpZDRt0hv/L
OcpWtnkLKFCZHKXC47ZRl1hUuOMiuCCAPhmRj3RaZ19Sr9+cmvckb/D3a6oZDZoySpm3/yVhelVn
4u2eOWXz8HUJhz3J39uieogpFuD3ciwsnUsCfY3Yk7MFQB8va047EedWDEIUYaK3qt/uMB+q0mxd
RclTiJFAZJTKqTHGaHr7rIy/oJQIbj7wIbzq5AbaLQ1NoGzTYQAqGPhw6zzKxbIhcBVv/FXPGhAf
wriaZOosQVzH47XH5TCeKYB1aQRPJ3uPyZ/MitFOK6Ar16KMAZwzYBJ5PWPNAVjP0WETeRp2RDvK
9860bTlyc4e1w1dpMw0nBUENE2cZLLCG/hJmza1vjGeM4NFLpHuvGv7PzhJH0c3EcipK+ULI7SoW
yxCsxljoJrux1Jt1I5J4SR2zrKpN7pf+snDZgAYrt2jwvXEAil+MFOAGJMKvvCvfOvytXNPLYvIP
5YwA1Xag8+lUHOla9fCH+6j+rs1V1TXZU8ienzI8M11h1xmWfE5HDIBcbKK7lhXVFMY8LKHFsXP2
CWiW0nynU+zB8vC2hoV3Y4B4mtiI/xKxewBjVuGeQ6Ey07jvejyXxPQlsXg18YqhSo1+VS0127hr
HJEHKzvqlX6SENrZtrNBMPv4ZqcM3qnyeetF/UbQm7KsYBUFxMQk4R3AWRF2Jm4coVttosGBQarT
uePdzZQPEisd0kNisLD42zyjtWfsM76p4hYzPZlBg62SnpYzqyN7QDiavGGrBMjO3+CRDV3ne+hg
DHFTh5kLAnjK/sSGGr+MI4hZ/qYc+7s0W7H8NdRyxuQrMNq3jAlNlzobqYhgqX1hx4kBVF2ljYYh
a3S+uNC7Nff9a+nPNx3/5wwPnoqMjqa9JoT5pIEep6YAr7H3iEvrB1blr8GUz8WnKcJPfbIuaYGA
W0FIZjGIMP2M3KbVDZMWh7dfLxCP/sZOgwvmYs5O+Cpy7jL0KI0sGSk7Oz/cxPQsaAkCAJyGi9q+
qaWAcy2jV26E6tHUfVIf0091tw4G76bWi8lkQZf/WNPUXTDlk6Zv93OiL8mI+S7ymsVogfNs38wq
/Po1Vfq3xv+3Muef38u6/gYR/r9zCPw/1PtlIIQQBv2vi7+OH3P8t4b7f/zEP4b/9h+66ZkC1LBO
zz07g/8Y/ht/EPdTZfacdnQbD8A/h/+U3HOXoffLg23iuOY/p/+2/geWARu+mK4GpjAR/p3p/69R
4N+n/wahW1wGDk8Bfoqazv4l/ExfXVhlLu6bCD8NrluNk2TjPmU2+4VScFbH4Zyy7Y1Xge9T1xT1
9yKWLHQ2P/OXd+0/GdP/HsRmbGmYuBk8izcJjvLvz2WkM7luJhNR3aO4ptGmisMQocYBhBCRDk6C
Xraubcz1PT3irEcQR9HUfesgGrprUC3w0nW/lplygiKszFWd3WbLVwIXdX/PfRRgDnjZzM2vdYqn
vqA9O8bvu5zGZs1Ke1L/N1Bmy6Th9XX5s6FSlbohsV+KAktlG24ou3iCz/fOxin7F2+BGo3+9mmw
U9YFZgUPwvTvs3Br9IRTVbFBnhDJmsZAmj96omEjiGXCfB0KdVT9i9/JxFZ9yL/9WtuljcdzfQOO
tfhtXuzZXUXD02wuyE2udMmuQ/g1KloFQy4sl6kj7zGkzQBkI12tkuFiM3/2rfOQqqYI4rr0nlAW
mk/vaRt6D6rGGeAZkZFyntpt5+FbTUOx1bPcWlCcO7jp0ojZLVXafKU77Sod1kxW7vPcUQbqBe7C
04ZqR937zg7lB8hqsWUfxhbM5yiRx9nGQS90AwGEzsq+Gd8Ndc7vRUVhMn0z4/zhhjw5nxJ1pQzw
xdzVE+cipRmMyKfTRhjjz17HTDwobcEni8atEr2BnlR2U3n/6SJFlEgSZkn/k0SkCGIk+FLpFm0U
7ExpPA4IGlyZ00ojC8GW3WajaCJ81Ehq/eQzw1aaiM6Bqb7ls3ejP4ISEaSTyuR2HU1XPQ4kuwj8
moF2SuzyPUV0IXmiXPm0S6PG6EqXqZtzaxrzKtS8Z+zSvaLf6gtVQrRE1Nhbof/B0FrpPCg+bpVD
A5sJ5JYAU5PXgqgFPnp9ayIWOYhGszvzzPe54cJDctxVhbiU5nq6nJGbBLJTOjFYQIaykKOmrP+U
TcZZt0HcVKRd+t+YQM8LFefIivpdE5xTQIB9DsDzCiV6Zahfro5dPJ/G8th0DF492p/LmgGtTlS4
n8xdVHjfKym/8wYYWzSjIidu6jceaqxHmAbvInBYXKaQ0KiMuk+xEmnMD8qHdNgKPJDmDBe9Lb/r
zvBu5w13Vbrk/Mm89ib9SammveqgYrZ+pt2l5uJkDR6oTwdwIn64iIHMLYY3KrJa8sc7kMjBytEr
cCg1l2rc+E+iMqBGziN9Nphn9Ub8AKNNe2rKmX/gqTYMPg02XwYudw8UNxAX++pnMWumS87LDmE8
9GXxGebjy6SqOlvV2VlT3tnR4pmqOk/mazm0PeI+qurTm441FutQlc3GfLsWLtL5QqiC0ExVhbI3
gww3JQdhTUTBcN0aqliULxkIPo/RkR/fWvzeOJwezKa4N8TRdU45YU9J6URbKUBWS1JeGnf+U6bq
TGdVbCpVxalO12mlSk+dhCNazzOgqm+pGe0tEA4ZEFh+A7bUGrMTLnZgzSVtqoi3DkTimIpVAd58
39C6OgVtvGLYky88zyd/q8pZaUyjyDFAlKY0adFXLn3DDujcijmHii7j/JYbs0c4rp1eDSMpgfWD
5iUsobMWKWNttNh9yBWxoERmrdMhG4/VHf4iPGHaZVtVM+upwllXVc+WLm2vUtXR+rO4S+ygtDKR
+aKxNszvdE6fYxwBniq09VS1LUHEeZ8Qp6nCZivp8QKbRg1u4AueIanbiJmAqsrVigsgGCowGi4D
4PwUJrnua9Z53C0o2lWqbyjDNaXEFEKga0xRMJ+8aoQzSA6ctt5M1faOpIUtenxj1eeL/SfO8XM7
DExMVfnr0f1LsCVWVcCYjSDz0A7sqprguuD8iA/+U6FbB5qEDVUpLFW5sDd8Zaps2CN6UBn1a0kL
MQhjvgP0EnMQVdcPp35VWRwSlFy1BpWOqIO4pACaqILj0IKzoCqPU1V+PFPFkZrUIZuqGLmLzEum
qpKZe4fLStUnd7+KlNXAPYyN19AQh1Lgc09U7fKsCph1czrHqpJ5UOXMjqppxi0DaSTB2cJ91t8S
hmpVqbPduPe2xHZX59WnvdzbtD/bqga61vLHwNx6vjlufVsn/t8q0aEkhUCKuTHArs4hsa7wKJvg
lEEQZuZmqOppPXOvdVndjVK8xEN7bnKcwWmOR8GnvbC3BYht6b4WiVyZFisFq3qJvEkkLKH3mlys
XMhOvpmhay9cf8S/P1C3JsIYOg7BAUN6LWbp+ISJhl7tiA5gVGSqtvmK0QjCDCdtpnqn08ctVTE3
H9Fj4xHDs+jsdlV5N20xvHpV6I2HnnmyKvkGnfsUN2xYdBFmmxqhpmTOp4rBXYmrWO/OPubspeM3
FthfYLd6c4cEuS9T4FtBJncunhvUYpRxhw5ySv2+WoMcF7Gjba5qykeGpKtMZ4NXBdOTKQac4bSa
Y7zDlEXP+UjfeS16jEeqAl35FgeLUvRkSs5xpsZtmvvEMOAMQfRlAieJRsCaFtCtzgagWQ+qbn0A
e04ew6OEvQQB6qla9rrigYgOUdYulTghOw8rlapyh5vgqWr3yCaZE6i696w2Fpi/qv/N3pnsxo6k
Wfpdel0MGI3GadEbn90luWvWlTaEhivOM43T0/dHRRQ6Mzo7UbUvIJC4yIirgU4a/+Gc76j5YVzi
4Ktg4yWVt4f9BVCev2eQHN8uEfLGEibvTImzqR13Cw2B32SK0t3ojB5O7OniRcZ9+2csvb0xl6D6
YZlOECbOFsEqPjvS7GFLmYd6Cbhv42fLQNktEvi0JRZ1yWmFnMfKR4aTC1VgamCFjr4foBLH/dEl
mqDasbf3ohHfDnEAHFuQX69qh4EWfEwaWPE9uPEltvppx6YsBwArxvrF0O4DGtpT7Dg8UljmpoHW
rgF0642SP4hs4/RIEgevZtjfZlehFcPRAnKApXrNIAQE1qHvWKVJHJep8wYmIdnNTYKk36tfOw1p
3atkzl64/rYMfMapDUOJ83cbSgI5vZK7osVhjc0a5kLDwhiFWXuYw+D3z7PBVOgp8swvc3BsPI9+
ss3vdSHZGqeg1pTcxQlZkRaahWA0zkNdwGAFHDqEwlm1iVXvdHqY7PLGmyioWgv5V4PXhuEL6Nxw
JMeWZMV1Zz7JxfPTRNceFoZGY3YrjQi9azrijka0hQSCMTy5JlI8Lyf6urIKFuQNqYPdT0i4Pg9D
dTF8psx9GahtntwGhoufdRlh5vooK9r6ujGvprkYthMS+0G4m0AF1UY2lcEwA/RzEEJLR6h4Ah1B
Wp5P2WmN9uegLH8dJqifcIJh8kbYuWobUL1Z04Vo/fE3hiwKDcFVN0JSEI0hJP0yF9dy8HAwR3O+
HgUjX5MDNMiYINXg/rdj/dxo86ACcz9VJmC0aMcbICuvsiwzb7wUW2Okm/rSTM2OTNtkpznsNg7Q
WzhdHeMValWmk+sIx0fRAagCtK52Gl9K6nuMVIAMmPWNwxBppYsOIk0hvmVfXDmdRMRguFf4x2Nc
TBYOHo3Ih0tATr0qL23K2xLTItwnuSH57pIwhJsQ9lyJhnyW0JRXsQr2gYx+GzjzVoa1qNeW6mMq
UhKX+lnuJpU+4EvA0Oumhxlmx/WidacYwlCflmEJ4qS7CTQOrBrq/rCICpj+suy3xitbddHOcfH+
m6bzOJgTMJf4KUrN3z5r2o2T63ItlLHh5++X37zD8B9FO7Hgvx1PdruasbwWHcQXAkZWtcH4ZtAk
OvFI7DOnfxMehnpFljBtS/OV94sqZuL1kCX32uCTGYgJ2rGHRKQxgVHXvX87GNGXlkgWwjZ8cSob
xolu7z0UMJs2JOMaAg06Gz+ZViytd1as6mPltOcxdfYo0A8FSkJL0Fj0aFpWOQLUTCbQRtIDSWWv
agxe68HLjlntZ6eirdH3CIrLuWj3eR58w2oGgd56DArVcOtz52fDs2KHWEgoNDVQHA692Fi1xHWt
SuigK4yWJRFVlVh/tgOZJWlHdm+GJGq5q8qxf82hSLAEnzHEGfK3Hn95M34xJw4+ZlGhjChXdcIo
zgI+YWoUpIXSeHFBD8Af3Rokfq8ME5MyoUUHfzJv+zmpmE6zYdHckTUQyOZdkwS4zt3iCb0F3bXR
wloGe4PAx/T0Hs+6xD2IHct1H+YYSLHB+Ts18dcUuYcUiD5RIte5T/agKTayDEEixbRZGqYxL9Gj
Dl/GnLWcSnepLnjDuA819WQgYiSPnfulHO/r2kqsBm0KkvlgRaTN2mD7uk5quMxWXiGB9f2rLsLb
MGkGsSHiAqNvwKWMM77FqaefwTCbYkNL8uq3spg+EJS9oULGuVTtx7HF1ls+lLG/dg0OIMyxwvNe
VGEv+xv9oMLgEBT57zQBwSOS76mSN0YjXpuw+9b2ubTHx4pUY5YeVK26nE46w9BapsGhju+A1j6l
KYR0ItMINoMNUy+aZwRljMwvEzECq3l0iJosHyK1VrJ7MjvJqqXlieElPur2QxFKQuytXlUe4X9y
/HBdxrIVh9upm6hdyiW9pcnwARTOvsYtLjSJAhgNtg2Y+mg+C0xYOweaN/JIlhwZ8q8G7Uyp9F1t
99cWNu/ZZrnvZPJFJuJCb/FVBwh/o+GG4EEop2RqroMAZUw+lFeidZA0O0Q65T1lFWv5/qTt+7KX
3cEXlEJRAk0k9kqD9JTwLqJpWsswI2rWx/L6WiWEajC3PSdi3ERWKBFJgY6uJp+xPjDiTYd9mFbI
XBkDYcUWmDKZIO0MqmRATAxlPBqnDY0I3PuqIchJlq9hTmZglCMsyqVxW1bFhdQ7eiKvQGPUkwXj
itMM4FJU5a3dELuRuPdTUIE54kZVzKRGXhu8lK4glYMqByoeDMYtVJT7tp404PDcIKSFmO/CmS6y
SHlHYySb7fzkMNbv/fOcytvGwiSLymTekIm1qVVuEF13jhNz2mYda4vyE8e93jpt8ZvjM90GS2EW
RvWW0ys4kRl2XwKxYoBP6xm73wbuM1YcHgcXdeFpqDXew8j6nTfcCrpoj107P88iXdHkzxcvJ2dH
RGRWNEBaGLtc10bTn+ScbDGR9qLJz3WpxSrX51m7u6JEjmeHtSC/8L3T8kxU34j91l1nVtJdYyYp
1u641ER2/orGaaRWYn+hc1w0iW5PczJuKIrudSsuVV6uCSn24bNiYMEjiPEv3blsJKJBvszLErzy
YT31xVerWqblg2UCJ/2N10NvKXIJMCayr+YlU1fWb5VyjKfl+B479UcgULelCPAc7P6ITBQuv9jO
t2P0uwW/Tnz4RFLjuQ6Xs851Hue0PPQVlpOA3CzyU79RXg18yAvm0Xch+RjQinqXWc+UljGLjN1A
DJWeuVJ+uR0Nxv4Mi9rDxFRGNkay5tFlOiZfwkadZL+sYjVULfxT2EZ8ZIXW/ND4403pOYgtzH6H
EOC9Lf1DAoMCKe9lRAOY5mpbuu7KYU7AdLJ5tirSZEzWo2i3X7WCBfUrdSPoXPFXj6fDdK6SmmeD
4hmhgEnEoMlbIK4CBIm8JKuBQlTmvG1d4yssfqFIBCHX2h92DG/Oy0ciwT33XVjol4sxtNapdAiM
QVnQlTG+/8yTmyYxWHe5KVCZouuPKVE+fDscBBos7HEKecNJC7bWMNN/aYppFCoh68eSAj8JjkYn
eP20HAqpJlrA1M5NpZlkTsBBjuSkQOpwrRMz8mYTsMu4IbH3fSJI5Cp2Tj2ZImOQFdejUe+IhFN3
lTs8S3diUBhowlollnKSdcOrBvv+qbZcxGyEOVUxzUYcaLXpBKvFxkX0jc/9uu/FDkT1uHO9ITpV
yUxr2PNJP3WLTTyO+oZw4Whv0HDtpis36oJTQMz8yp9dgl+9O8RdBDnWaG9UXn8l5G8aBsq6JITx
3RRMq2P5rV2ewpYtwKqW2Oypt9h7d7AXRqSNKNmyzRwyq3GyeTeiD992PjPQgd++FfeZB0M7xnC0
hXCe8Yx0j0XMCDolKyXggEYUnx1VKE7YVyPMowtyGl08JLmAnVdebQff4fHok4P7wFYUYEUvYZjl
DazhXvMmq0gNb5S/0ochktU5UxwvXgBjNHWQOw/obqLk1M2C+JHRZgVKmEmbEf2BAZtZSWbtSccu
0Xor66gBhRXwdxt7gKXmhu3OIaW8cYoD93G3zozD0EhFpqt/PXZwfUmnYRPKak0PywFZORioyM6g
+zgje1a3nJ3Vuo8RbTMliyOlLpp+z0VCfYIHshtszougH2HHmZVJyPvKcsppXyThNp84tfKR5vpn
ij+OrkfNteC4IOoZXPk68cptzXZ3gXisODTdUxk2Bw34jMQtj+AcKmW8/Mvv2y6nmHOLH2ZtkMOC
RaGujw1Re15eP1U9XWjC8iCHTMKPj+sG0/gt2Y37zmcSGFtFdPHbFL2pvFAGJcfSs8JNEDHcozEP
eP2qfNdZEYHIYC6MxhdHgCkv3L3epoMsiMIYjVat3IPO0gfdpS6Lv/IQe0Z6KmNcEX5n72pRs8Ct
cWSr0kIHusiRWFvvHWgaRNMFp9JLq20LKcpOlmC7GgalJeZD5oKR88pnaYt0J40enUBUIieoBJ9t
Xe8jIAyXLvgeebZOkVvcdEF/W4LsYoNuBiehvMcs838VJuQ7MVD6wxHa8nIQ0BtQNPzcgD9XGeTe
d8t5sXWI4WJyRvudKUAuUuzzko+xTUr3UDEHV5q5UDhJls01t1SUfCZQcojUCOJd+9IgcX8LmJaH
2RocTHCKO2M4ZNW1wQJ3NY7efFd7i/IaaRcNE5fKoJLDmWdfUwXVzXzvMGDfw3JYah4eT/7EEHZU
Z9mjlJAJpwV7Z2pbjExQI4hvQuqnTWD17Gh/t6NLbq369ALoL45JT1N7nMxBy9qW5CMsiAYAg3ra
N2Zzr3j6oCg2993Sa+YJapugi6+IlywP4STOirfOpp93gIdAUYZiW6QReAymYyt78s2tprlcdbqW
ZwbBvLsXpzhqYUBf/dfcz4TVOMPF80Ji91yTAnGQIK7ModmqQe9kph6HDE8n+CEy5tPgbaqI+0lM
TKT0pRRHr2MTIW5s3XErpvR1slArjCMHj28l09ac+f/n5FlTYPaWWDQ7RLZZXXkBeb75ceMtX4oz
c0EViev/qEpXw5CzwAEwx2GImltbK9TRn7kd/1+a/7/aSzrS8m1bgttUwvqbiXAeBs10pzNXfW5r
PBPkpFf9sGmLvlgbNmdB6+aEmNXmo1+Y+zrKP2oADiuzwMv/79eS/8LPaLGOFJJ9LFYxJf+G0bWw
dit35kdpe56eNgmqB9cld6FJ33ptWifKtTcFUJX0NHmjLVtfG5mNHLC+DEEaMXVoh/P/rOL/S6km
HjLnf/j0/h8nPkpH/bfUX+JHlr/z1zJe/MGnxcodD7742ar/6cN3/1AemUUsf/HUs3bHQP6fNnz1
h+OyiWU7jyYHRC9f6y8fvrL+cMEXw9m3//q3/61NvO39DUQuGYnY0lfc8q7wHPyz/7yLN3JTQPNN
6ZW6DJksXvPIPy/ym5wRtyQI2/BSlsLuJcdLHybgVyyU+2vbvHZKnyzy5WSbsLPj38JUz3pHaRAZ
ISbZHxUaGpRjp9VOEN0QY6PAY2FsBQvylbA8oCpqhdL4XY7umfEfXiGmsZ0XHnRvQwS17gx0fCy/
ZMZT5xCgGX8swAC4qUsGU/iUWswhvPhhVrwQrMWrrpgpkfyFBtR9l/AT6Wz7tfIYID5XGYlJi1pm
CLKbrrVvgi75QKL3iDD8UQUIZvrYfnQQD5kD45zKR2uI+HA121kJwA+hVDyHOxgs69at7sl4usqD
7pJilF0REeqtBCv90u1vFtmbp4zHxTb8ownUJku+di878425ZzrRfZAZ+OjE7hlfxAGFxM63kAL/
CJjSLOVgtCHuTgl1uw0fhDHKuGSmVouiDzxbCAVu9SMydEx+uzwNWV4M7AS964UbbBjDFXxppDmh
eGJxjWCcL5469l0Y8K0dxWrV1NBx1X62+Sitiov385HMXDSzDpBcG8+VXLofJOUD9nzAKqt4Rqq9
fBWozB+mto+anLEVOaks4q3uYe5p9w0f1ynJoGs/6n5lCWszrtjodFvfaRsGZBGCT2M+Ty36BjOZ
fsk0RkibpChBsJhpqADYlhICHUi2sANCH4TL61uAyspT9eLN9SXPp3u7Sx5/VIMwvDLa7nz184uZ
TX7ApvgofPecNZjpeKFvPNsh0LaT7z6zsS3eacEsMWSuXegOCe8i9WVmzfLjS4ZmCEWGfUQYD1uy
3eg4aIkTrA2lhdoADxb9oVNN+2BiPVQ2w9mQ5jophn69/OQJw7jVGEXfhQ0cz2VADXjUaNDzlhoN
JA0lkuDKfqwLHDVBhRNgTLlaMaLfpR9FAvhNTACfsvDg7LEtw9N6jrr2F0r/Z8t/w3UMyGUcJaLl
HOZRWT3MAT7Ryk4YdkcDjU1VM+rl6rc5e53RckGpLvGa18FQf/ax/2gTSS2rcQPhJXf4lX6keVUz
/jaSEnVCCTcWRIWT+rc8cFUt6GWpVJYnrtMpHDSHiVRUQHFtX8OR+skgMlVyB/3c/otxJuDmhpeA
m9akckBSFvjkjpQerRxYwD/v2eWMKdP2ps3nm8jUJ4qIfd5yu7pj8d0AnXVwwCWwh4jHpKwhj+aO
XRcOLwCl6EYNzRWdW9wqXXJshE/uG4qYaCrf8pzLyP3ur9Jz2qDMXD7CYUaUu3yN5T+1mDJsZBt+
l4Z5wD5Otwwy44cYVPk5h8WQfOQgLNws+a6FJheHOmrttqyZqvisRuz3f6IubIG0nhtVSM4sAZNh
0Qdzjn74+Ux+pfPjL/AbFj2Zqd+m1rm0jnHuMxgCcPVOMlqPrxZk6wyGtFvY1ODuHfp6HB2Tc0S5
ipEjuhlSWdGsptshpuEsUSc/sW1/+ZF6s6T/9tFJ1tWLjrQL3YuNZrPouPuY1YEolnvFNR6Xzy51
Kal/PmoTq+DgVE9R/zj3zKedsRN4Gq5cBIeJIrFVtreVY/lAZpl7OgWhvUJ/SneUCCGneDWF5qYa
UU72Fb4UalkMNMzihlTcqBhQ0VKIU6GyLl6Uh7agOgzVR4OMMIpS3P8lOmcBtZ5+cJFPViU/b4xP
E4zGaTC8x0V+/SONL+x+WVTLO0KA+EHAw4W8cTeRojfsIYStcgmjjTNUe5gXAl5Q/BkryUfBmaO8
6tdybexFH99n/mMyAKxkTVAMj5HIv8GyXKcB12Rg8bZqVH9tM8626dJQe6JX5WZkFfP4I2aOXO7D
RC3VKBvz1ohQ26RIQB1bf7ode2wA4j+KfhtKLs9djtcfEZuyskPV8Nu5ixg6tLzvRIrtYA3Qn/OH
dGjFhlUCFGGvuKGvIHrLo0rmChuj8duDRhJW3OWLBlrAuPlR4i4iTImcvejYqC7i59KRPbxnjvfe
mIiZZCwfVMUGjglLHRU86rHcVsWSwhd9SHPstj/3guKlAuWKrXIGr4XBEzmlzqPlljvmJs3KcCnS
WXLAu40vWjKjTxOONdOqCCAO3n5k3SKd5Hosu0tv0jHjWINHYav7RiZHLPBcUZ60DsKcaTG+WsA1
ks8wzwhARVAMU/v8IzrFK3zNFWxWP/LeH0ntBAqY5Xj44fG5MNtFXOWufz6Bn3/jJr3PENs88HNq
Kzklfc1Glk9sUeHjW0NYi+sWUuaiWV0exgU99nO7FpPzmMr3gt0/mO7qlzE4OCb6TeOYr6qIjqSm
bZsm+pyggv/5cboy+fj5zmOVPkZhcQhi0o9FcERBd1YdpI4R43NHZmSRhp/ugxswLalhAfbNNojt
VYz+IQKU71BIMM/io4fY10qwd/J6qIMDZrjbStzYpCPNVr1RJrecLa6bSm2arkAhjfV8DBjWTA9G
XP7O23PrmAfXbLbLnf/TU3r2KVT+S88CXJvJJV268SBFrsiCC2g21zrBlGBGLohFbDctS4fwq5V3
rN62vcgPzG743nh6Iu+oXHnDsvzQ5M1W0Nj1dg472zkGhYNGQex8MDjAm08jCL6RnKYIQCBcXAtL
AnMViSOGanFVm8khNq3NNAvUNRCgDb0feUUuDoi6RZKDmIsByTZiEZ+WJ2CyG5sR+2BW9/Bh1sNg
nRbKhdMVm5KO26B0HMGRWGSiVFOHAl/+/PtJvPEPcKDdEv2W8dQIk/kD+dhNe4/F5khU0iJzByH6
bjM2kJF1swDdOqImcuZhtmHik7pnKQlgHMI0KV4h+wdSr7cBWn+Gyy7+EcPa1DVYSAj7yBfXDAPZ
EL0NAVcfSgDz6q179m5mz9mVrrHVI/8pocpTnG97m3yGktiNgO8FiQZCqMqmQ5jDpgzyu7LhiUah
SOTqfU14SGOmhyWybSzltZ2AykeN7RrTAzOw+4XJWo9LpA9XFYMFXxaqsTzVvbgKWmO7XD5g5bUM
9r01PYTJgzXEr7Xe+U12JEX+UM/EJUdQG8rskIFOHUS99exgO2t1ZVf1tiVWtPdwU4xwx3u1sYLg
AEmQ688NMVs3xOJAeuFGJLy9Sr58ecW2ad2zviBeFFHprjcgqDAqLMjX6wyx63xrI7JwV0rCTwNe
iso+T3rBKjg3WQm9m2W97d7Dx7tqZ/+YCOOgO4MFXLO3iXbuWTn08T6qMRsnIZ5yLBE5O998kw/q
HDnGYR7UyQ7TuxBWB6OM6xi/Ilerd+kzQnnjZC5Lt+SONIGPFgZPiJIkTwET41YoWZpZbmby1hcP
zhDOCIjK+8TkNOTzHLBCP09e9d4UOcB7BmxUnum0Y3ACFd+b34W07/MgfYEdMG0R+N+UsDhZJ6fA
O7y1LDX5wv1DOrOiByH6g6l/7uwBdAKP+cYre5Is1HBJh/mbeT90lhXCWmuZxUb7bLJOZpaj1O8w
RwgQkZCPa3Lg8eMP2L94zAwqa43TGQN158MnCoMWUfG1G08c2JogKVevkySEKVVzQDY5d19v/5oU
j8Sn5yOtjL1oT21xB8UaT2LBF5v6gpqIwgrh8kWZ5vMQIu5hpkcjlk4lispkP2U+bEtXHIPAfSR8
1tlEZnrsbCKRRucSR/Cv48Vl47jtBto+0hTyIil+bavY2k2BBWdssdUGhN4nelEhSYBX88Yc8nOm
8xde6QyKy2o/4KpKGXGufPu7Egz50CCjUvITkMx1e+iqEX++7h+ZwhKxaY0xzFXzwdVDjY9ykdL0
8pJmNv3nEN4mJtVCV72kDjKoMkcQUBN2z7bb6m85CY8F4YFO32DTHIrkkhnOr7CPr0mr0Ceye5w1
tusz7k0fyH2NyqNjM1dt516/gjoa8R2iaQhC2OyYs0tWNqDqs3u8XvRSL/QUNpPK8GWamZMOycRO
W+Bvm/cNcewPFR431n0FvWxEzw1ZhH0OpatRHycFZ4zxFm5yVjndSxIXxlVEuZ6XLJ8VjE/HiyCJ
xQFvu/Iks/JWOdYpxZe3kgqjsmPLF5yqV9BuqqNTeDfgDOihaqzHWHI+HfbV7C7Pim3NCmqBpkP3
xnWRtx5flQvq/upmEpqM2v0aDSrltjSenRmiU+m8wuQ4OxMZzk4coxSn2CMG9FySxidURHvm5YCQ
Kvs4mhbYarknYVrjSy+PXU1HQCZSr3g4I4DJPioGuJLYmMpacZ+Ab7A1Sy/bpXqfc4/IGETwEbuw
PiKKlLRP5tcDxiH9ZVe5AJHVcWdW1VUgeC5AwHwUeB7BQo30M7GLgNek9bbntWA70gqTeOneE8ep
y1/Xps8mKATBDAwKboRmy2D2UMlysEoFlCkvBtJb8LIrEsATKijUSnohCtEYILEVYRDqxqdSt09j
aO5F5z+XCwjEde40y8Z1hyMODF75mtTyZJKVvEpdv9qq4E1NyF1ynOws6eWHyuoIt/qwMQ1yTBkB
pCj0SG6ig64OqQmZla3H2cv8iCdw/KXs7hfMuJ+ip994DzKZbCwFuNunOiDfYTKaraeqclMjOZIi
cY5AGRC8ov+qDLAlIirZ8QEn6kTzZdhqF5VluXERWtSGR+Cnha27lPnnElTjiseeqLbrJAOtbAwb
YaBJC4lx9737wAJRQbDWV5lP70BcPhFcU3vxtmrUyMcyTpw6lTr20ClSU8ZXs5edbbKyaD7cavk+
t3F2LKPiEKsiRKKDAuY3AVKo+RX3tKpu8sHAfM64xn7QrCKGqLSuQZdecxurdRo51nXrChdVvrct
nBpkRONvR4WgGsGriQhD4ZVezOlNkjOw9dLHMczu4eE6+9K+qOBCiQrEDRtBoRuSUBurB+QTYaKN
c3g/g3rtA8LyyLUGz5R4BxEkbyG6EmXlMOJ4ebKTOyQFFjhoqCGig6hbi67/VUrk6EGktxaJoYwQ
dlV4lzQMXvDNbXXU305+fpdaWbspnf5Sp3RBcZOS9GiU2J+T7oqS3QfwUH92LrD2oekuAY49yS+7
8qXCgCE/emugTSO+nuEvMIisMtalZ7zmKY9nCDUEOYN+zkjqED6C8FokQDAJppI1yQBm8BUDbKXd
K+Ga2OrNL4kpppyCaBQkxabr0IRkzLNoHQNUsmG87UtKN3b4dD3uhlAJujk+3tHEkiMhC0DvsD9n
u7s17fCbLBy+kZe9IrhHUgJgX/RP1tQd2OLc5C5BNXnxq+7GbVlGF0c+1IPP9CwDSGymj0Yv76uO
t07R8PxVBpEYc04wUFF/0VHi7wYAbkTzpyyGCX0NcS4AYg4VERHoO3Zs9TOEB2Ds8tkBglWy0E6H
jXKqekOZhiog4qvaBaD2xpGvgB2qbTexiKSmuRpU+9K6wxOL/+dgiJkd8mFsjKjYudaib1KVcRw0
q9leAltiA7fy9PDkgZ4BKSX3QRJhTCHqbtcWiATT0tpUPd3VnIIw0f0dM5Vbz0Mr0AOEwh1vbC3K
pi/PKoEXIWpdy9G51aOHtzC8UdUKIFeSQj0u0vo6jQaCFtIGaWl0KGay3IAUEGUAQQskH8KRqNnB
Vyg3RhP5e4Q+iVXscMO0u5IwJQj16bdhEo2jExf/6Cjma3v0TvOzGeKyoQWjouLJFwtHpepu8RA/
MmN7zMF9lAoNYjhEF/4AiA6SeVs6874wo7eo7DduOoY3vc2Wv6VgCjP3EzFuvNMJ+ptpegCJ/1S7
euLAzDbtxHsSnBEsf5VdmXZ1nVvsndPUgmRslXd+907q2nWjQmLC8ubIwc3Us+lmzgMq+NLkN6ki
z13NA8Q2UqzWrRdezFbyKyCbDDwsxmFj4ihOFnjpcOOxTG2C37huLphCsfkj/TIZ3p58Iq+GIr6E
lboHWYYwrwqeqes06CzG13ZyPzThVZxZG4MvpUwKNEd5SDGRyWSt3na9d3GL92DkrEiUOrmNd6KE
bzY+xplDlhzD+qYZ7poM70GgbCRXLgAjj+cIFTs0IR/CS3GLNuD3FAMBdR39y04pnKgfNk7jfAa5
+PSqPELoKYaNK5w39l9oCKp5xjvhPPTesPX7+EuL/DXVjBxitq1rzHCP9Jv3NQ3Urou7K2dYZ0jP
jzxnxNRBP1hwHPmeO5Z1W8C8s+iJ5yDUdl01FnzIkRyq5X8i2Z8jVE55eJ+F07TxAJnkHR/VkKv7
IaYlywvLv51kx23eAShTTPYwFaMSja1PpwNuGA/dg3D4yYJe3VieTM7kgd2yZS03+HTcHRoma9Ma
qHH0bBygpJwaAkyAaZK9ZZEMuKABrcDAXy/qR8uS4dnwQaWjP0D1gjOCAVfgbGKlhn1gmggrvfdS
80oEV47zYmq3OC7IHIBhWA08bq4ARYIUPor6A6nNZHEMZHMlz3FR9RvbbtEZWx+l+VnBe6xAy5eY
eSSqTJO5KQnL0O1KFCZpP/Q7vIEa/aN4NmkabNAcKzGgZO0Dqa5VGD/7Tl9uwk7ufB81WmOiXWz6
8m7s+hsECclTFd2kVYy/v/GimzyI/E0YFWdI/AgLx0tXFPHOaKEEq84Gkzq6xsHo2RPMmNUeWHmu
Q/7yyl+mQWW+bAPTa7MFVp6RRXAOG8RBo6jurTDf92LAUIA/7IrZzK1pLnFTyOdWRu++EtVRkwh3
XfPxIQWBFeyYlXdT4zdfoUI8GxVgi1CRXGQRyxkl3u+F/7UM0fj5PtCsMOMdmy87fl8G+nbXEbEV
fwSVfWL/v/6hAXgwvpAsy9Viuk6W9i9nvjp1DIQSEwVv1jNEc6NzRsTW+meCUtozwMcMOw6GZCxj
r3FN/PM/bOL+hb3z795GQQqVQG8nXaydbJT+xvntAm8S5Iov2jILcDlvvDgytmVhkjGBlCGSf+aL
/o9f+XGqgI6/f+VxQd4VWb2fHfvNn/3p8et//y9GIOLf+5XL/OO9+fpnXvlff+uvNSnOZElEoY8V
iyQXYbGJ/HNR6v1BDDv/WBIZk+V5Dp/yf25KnT8cy+av2a7luwoX6//dlC5LVA8+oWlJSy5f+r+1
KeW3+Ue7qjD5Po6yfW4kz7ZY5/7znrS04T905AmzgGNAntpAMIHSpeGAyyKkuu8drQ8IctCwhv3q
vJmH8HdbI7v99ze0/NMY+4/GWda0oNMlwcXCX7yzS6jwP7inw5ms+YrxxGqeFPDYaTZPBaXEMAn0
cJ4ot0oy2ghBsbYl9lcqY11kcE3FXd3VR6FRh8Oow0/TgYluDPyXPHrQFFYhIypOGP+rb4wP3oDs
6FzEIW7hZhf62EPnI8hI8yuEGM2mgh6Hnaa47qK8O/VRc9tK9aU8/Wug4NwYNIyLp6vamIpl2mDS
FVJd9Y75OSbzfTWMENP23ZxymC/0KEGHs+4yS53n6TuusmM62U/grhqCEe2t8vPPoWQwAo1XIHec
RX6CTfIWhBqvSzDQigePreACNNawt0qiC4JMn2VRPSPUeUx5ZzPvPaQ+/4VZVNeizq90jLA9WRoz
CyGltmtwmROgFKi8D7VE9c+4kHdUc2k8xutFcW7CpQUvRsI43atWJR9FFfCKNTduvfdTLGkZ6CMz
Fgf2uZmDrxBxhyDcuvGwjHv8nvl3BNIwRvUZmzjAln5LmZhgxyx+HA1eb4YdEPSZPQYVPjnP0Q8h
8dQH0Ve0dpBkJtrUuKTgj4sFg8ZGNOi6k+q+5Uyb5kVQJIkC9rYVwFLIb9SZVly95U3/kITBVTLn
7xWcDni1gFdrZqekWDyHdU+p1VgOxb1Akkr1JfKbfuauUV36UtnGSzvedxYODkFaUURAwEoYMwdq
LdsdyFD7HFf5XlRXvW4fXZcIqJHMOBmsaweuhi2D61YO8IsFkAfJusBkGJfFeQT27MlikbnNxhoT
HvkkVWbGq6qQ150XrTosVKvRBpJSXoq2e8fwaFNaW0cv619FjP2jGjVuzB4QcmOCwiS2poWNEitb
Xc34jCTo3CMAIqx7GkDSoMbbuCO+p+D3u5KKOg99RYW3Mxp2DjrtAy6vG4wex9KvifYSzpNjeO+W
zZJEjt0hx/DTi/m+IcGNBYM9IXRDV1s07qkZjA6PELsLwlJK8v6iDRwftUvH4cQunkKN/pD5hX9v
B+RqRTlGQd7gmHZPYDC/5ql/msLgK1MTk9X5VqaFtWMvma3nOPviDUYZNOaXjQUymZJkZskcNv+H
vfNojpy5sugvggIuYbblDatYLBZZJDcINg0S3ibcr5+DlhQxMxETMbOfhaSW1P2xmoTJd9+95wLg
7y4JcMANB0UMYrQcRircO4JiodyfHvnIySINzZbtJCHeRhP+WpvG/d+4E7gaxI3y1c/8s8ZdPLjj
eExYzHE7sCEBFLLnPybdmrbBYAQIMZ9JnhO3xHQ85FgauUuztqJwsY/IK7RsT4pPd2DjPlBKlGaE
R4rIKHZtEhxtA2sfJSKRusQkaBYT3L0Fx7gTqpG59GvzaAEZZSN2FxGdnENkrmUSgnqZ1DNVxnhu
dbYXWPFPLGS/ajwT80OAJ8SbxmFmWVpBuiQbhoLBR9HDltwTK36vYXPchq299xnDViopOeTO/Ygx
iTwxTlvD9dkNR618kG64i+XYXeL4ZfIRvevwkW4zP5wOXUQfVrAkN9Y8I73RCDfpPvhQyCy2iHcG
RFXflR3AGiIVxeRuwtB988tJYLUWtDn0uAYdkFAm5XgW6Rh/JLxix/GpNAi5hU25Targic4ehlmy
HCmH2o6v0utWvA9E9UmdEjRDQ9wxIr4MBT5yCZbMizIO1ZPEWdgNi6RCxAink0pFf3ZXwPhqwgpL
s2zZByfsi7S5iCvsjWdGLt5bbfmdzYXBqKDBpmbbBJ71GxsshWci/wnkdFUD3dcdHJgN65qu/PCy
sDtGf+ooSo/4fPK86g60sTrbLmODx9Z6IyGlM+Fkj7UNqyuOhqMmkrlnFim6k1A7smnfpP6THPp7
6Jd3Z2BZ4I+ehowXfw/MrO1Mso4PDKkMe3CLqwZ9Axd6v2B5YS75G5ERwZUcOobDPCuIoIVPjU1d
KdoTDRlYMBpn+NRc0ocNZW4GIvCigQdbdS3K4vBbuXQYUdjIPjN4qSqDBjz9MfAz+HFEJolNrnvH
eUB3DtGqswEeIJFurw3vvuNeOkN7reNXMQ43ZOSto1c7KLtLTcGZE81LbiD9EUVwR/NzRNWnH2HJ
k/w1YCllxiZ4KOQH3SLxzKPh0dRYC1fQdfBW3AIXpEFka58gJJ4B7hugx9FaMCL+DnKgaiu40ICN
Aq4X2onoy6msG3ocKP7JCGUXgAaSmbpGxVMC/g+IGmqJi5H0Nc0n9g522RGYj+55mhwB6K/JnL3p
Tu9tX6WZmHBsSXlOI+JrFgB3Zrs4T4zUgjmTfXa0tzDhAquy7tbPCUof84LMp2rflORxInCnmGkI
a5UjvbNc2HnpPkmf5GrwZGED6lAUJ5htYBu7107wA+4FxsrBG5ehm76pcuoOLGWWlCDzhKkGxPDR
eezhpmd9pBEZCx7suuH0kQaEupnesIiaOg7a1HefZ3pDyOhnZQ+WwXGs+ghIv8ZuWQK1rjeOl7jr
SBhqbfbfQ3ggFygvkDp1keL8yYrvAnQ9M554zgmY0WJX7uzJXrvAsrBH6eBOe/ZwEbQp/UWm3Us5
S6iAEyVrL55W8L7qTYkOEZk+rVjDVyZyZxm2zUs4FFRp1RHPblwmhmEX6zQbn2hFoBV65jzkY/RW
CT4x4WCKs9PqUY2E1GQGBJZfIULGM3XGDDdGxMXq41NYDqrmW02IqGT1sezHcm7GZuHRxH90Oz+3
qtixSfk1MtMHdI+ECrOLsplOklQqmozJ82i3Nl6yKoVLlmgHK4yHnbRaBC1XvOhOJ/E7nJTGl4AD
QLFh2U+3oI4qIOIacfJxp7HvDdTonmvdPDa6lW4hhZFk4QiQ0z67nkzj46+0gXEOzH6JY9sJ4AE0
yXA1AuNRFdaP5LgMO/JVGbORLv+wpn4rsqI/bY3Rdm6eHs3OF+9oSvpp1XjDaY2N0F37+J69pH1o
M+d7LnhMlP7J7nQOTCH+Rd6IyzmiuzotzjN6Mjbfyyi9jKJ6J4RgrDJ+dsS4dzn+tbXdOA+CVJSR
yowPA+nDcQuaaKjgQ4jcmHRzL6KEzpzReail++1HdMFQRrKzsVQtOiKjkAOXoeZgOtBp9MjIC3t9
BtZbaa+4M/aVGY0EYBg4E0QZ2rOuY89RW5Wm2ihHaQdbtq8ZL0VLx+Fm4+Awx7mQtSleY4f3n852
k2PgHhfTrq8ixM00rKn7iHg/D6BLB31p8aE7/k6m3pOeC7Ba619lwQqiLYAN4dwgZlM+8g5NcC3F
Oh1I3BE6ixC2LqDmUYgQFZwk2dg+h0v24kSHZigyPx5r3NXkfXcwLuj1IOyfUjEgs3SvYpIIDlb4
3I9Z+8Yx4Qt/oGtjT+yXnm4t4buDBcvRW7XhDImluwl3jeDUoWq0NyPF9mY8Jn6Wr+yhOTE7fUGV
31ZlUfHWtC8KNhopB9qXgTR+OFVxcNFpN7Kyoo3Zql3d9k9Wm/zW5XLszU3F5xomXa66pGJZV0Tc
8ijHo+NTBGxgsuk3A2kcoc6+VsIKxWjnpxjyCARVY3jhSPGkSeRT4BVogHq0IyJ28jq2FJzxdjHp
o0UK0mLA7jnQzKPRvVPfepmcw4LtlQrbexUPe2nXy6B3YLmk50DSfOS0B41Eh6X3+4Q3oYzEbm5u
ikXyJVN7l+zJY5BOH0OCltU2M7o7xQiHwsgfRnN849WS8UtRp7+F2V1jp7xPVfYBK+GL0xhHUy4G
zOaTf7HJec1VTn6tXoMHv/Ruts4DNKUvlrdJcEurbWHHT7TOcwGJ9Dc3QFjx1hKuRw1pcJspnZHu
YCOwjoTNLnnKFTBB/eB1G3+5Y3WKErrLYRlbJbrlMGz6fOvQxKtAjS28Oj3T6OfNqtTaUt17Ymrb
Oq1fhSd2yss+BowSdqiuUaDdmuQwjPHG9IcrW0B2hp8sKg7BzOelwLbOB8ijqOArkeoczMdrntsf
2bTQqEXyu1dvwN856Wi1GCM7awaBure6yC6aJe+N/wBQaDV/tTaPfvs4/mos7VZLdZjs+FxWeAuz
8iKr7p4zJ4nk0do5XfbsYD3T5rpdafHK9BQsDqzztsWpUu9YZAczyMgidNddgYseXLYmZB1XgXB2
s3s498vtWKj7X/qdiM4ur5CZ1hvKejsvOOPK3WpFDJ4VX+L8IRzjYGvNRSfkurDc6iKG7prT71cU
5SX153GtOnNyeTB9Bfuou6su+iJp+NLL6iHGT8k5l5wfn7nr7yNLiwVFNmffx9x2okuXWzdb5R2H
hMCaWY5jelYN3wkUQxFQFp7oZyExNLidfzMkxznF8EZA9tDwefUw/ZXDsc/TS+ymMHj8OXkYzInD
6NdN++v8pQZAzQsQOpHmXfoGillwcp3g+e8f+Pt5gooGQ0rYrm2tceD+NMv0PP+Th6i/Kzp728jj
MBrQuTIVs/MU6+90kXy4OEBHdvg8NEquZDLceRoTC9LZendAsvnUf9ucOmonuWhiqWaf60rY/s3X
84ttUHIQHELurMIhc8NT+WaYwb3Nor8XaxdSiaaiX/yhJx20UjanjHV3+IQIgiHQxgnD8NNbGd/p
YT/lE/xGGovMUnyYEUu2kHkawiy4plKdFIlWBFHyQ93ofOIN3DPE+Ix2ibayvR7mA/t0fMbhttS8
Q9IAxeCley0QOFbK+q5FII4apT9x3b2VUTCL/PRh62sG0afWbN+lQbjebBK2efMspwP7odaDSbMR
29odrqlNMwqPjyttHhzP6WkcA14cHvYSXBoXhj9rli/o1JHNUo8DGiwSyPBhKdZ9n97IUKYFCS52
Th8VlK4wHT/HoT83E76tXgDgG0d2KGLdCN4MfUm0kvYLlCSvWTeeB6duOZIO9rFuRv0BuFS3smyW
G2WyzBVf4SqSzFtDKl8RppotUM6bg82epe30OTW6jSYuVo037gKOCWt6htjqm+KrivKd6OW4D0xA
Z7hm1MIdGRIlC1Vuj3AztoxAhd9uzaQ+FSrgdfY6k39471FKAvkqpb26ikqcV/gdlxkaPTI4myKq
zssZrz0UEiOxq30k3qSvPYOzRS+JNWF6v8RNx/s3d37Cshrnn/LeieptIzYZ+I0VoVG2OdiMlrlA
J4ZF4O1gCG70qUuvc6lCrXk/5F3LQ2pC5O8YGKBFe4BpfhNj+rRt7CvsiPZmKNvVrBhVENWbkMRx
31kHKgf+ADSgDdZcUwXGoYsRYF3wTVuOLq+r0YoAjzbyg1p07niz3jeejJaj1NTaczt76SStuvh+
eoqTaZczmJUNvtQ+6vp1Dkdvbbn1Tp8kKQBoghh2U6qAwFRTwLLyCMtSb9Mlp8aGuEEL/R+958DC
8GTLCq7YZF8aUA1dW1WrIpvfqa78dsNuO/8rj+uDm3M0cUzbO4LbWkZJ8gVmwcMuzSK0cQAg0LHw
gO3qMalQDFNe+Cn4WRpzoVB53Il9cg3cucDH4V21bonCrBKtoQDYuPguP2SnaDjfTYwfsZUQMath
h/WakR65vGGfpOFR0t4yFyoe6jYulu5UDmvPooRIjfMI55asdJiU9M7rAMEDip8GXI0xj+6qsn64
0KCYqU2Mw60pSUGjD9aV29Cg6DwBWmaiSpV+qoweKgEv9N7RLqSko8eqdw6RT4o+7QtMcsGu6YZ7
KO2Ebbrs1plfH6Rh8Ity+PQbClfxHdfbyP+xGsXbfYDcxVzWpgR/owJnELNmvok949L4/D4OIGCp
WBSXojtYbnOSidsvhQqevKG4R2mtk+tqsUG32Gm4TbyAVHHuTQwu1coz2GB7PGpKT5HrJHO0dEHy
YeQpF6MDHiKQPGcN5RGth9nUzXwe1DtnlTled0DyAV7xCoh7Rx0x7fI5q6fWwXLVEXUJ8JOyGw79
jqM7hprI7q1lz1BKCLP+sKQPg9pPHtHgyc5UeXWwDRIYPDhNr9qbXfYnrJp7TuPyRleli7kGzmNn
UcQ7wvgY24jUglpytQVrjg9UGfOLnpT5JxNMy8Dv12suKgaZttjbrN2XQ2+czZEHdjdWZ5n5L8IM
1R5D56p3gz9uQy0li11y0lzwve4hwYS8fMj/UPKbcq+Rierp8LPzI3WW3ILFd2fN3tSGuctUW7PP
zS1+gRUlh/hzpmFlokYvEh4yTV6c6G47Vhkud12zc3LE0Aw0jMm29Ag2JeGKvVa5CXXKA9uGyhqr
Ln+KNn8qWswLbmAfYzd/19B4tmU0vRea5/A9I6Ads+AO5h+b2YDEC2GtRfVVEyZdGTa1H3lDjNrW
x6eslPTi0NHpuRaFExk6jWvvFOS/U9sNchPP/vUoM3glgT0Pj4kyvB2jBzEW16NuypBgu2bYXvWZ
mAYIu7bLFkOOXyOD3hZN0MVaeuaO4dRtYr1/DkzP5yg70nsixnWtPZEi+Bhd6wmxZTqGmUw2QcOr
yJn4HkVWZqwm28TG4/DQ9qjtqeyvxBT9U6k5LxxhrKM2dc96/RbZ4RkLsIvoaAFIq7u7lWvBxkvr
iA5r5jN4OrACDR5KOvQMPbbFGrLHplLjeYChc8bWgSw3Vgfsz0AcC12uWSyxA43vmLltuAMGxsrB
ZN3RWxKxa1Y9dYmUO57TQfaYWv1jTX0R+qqNoFpGNKqb/ChVahzDnqkx08Gtjbicwoyib+BixPM7
JtKsgaPRDB91Xjz7fHKUxAyaD0VJtRDw+94QuMd1uCuWDQbbtWrbm25ExlmOw87MxmgnLPkSQRFd
CGo/NghIOCJ6Y0MoeU1mflOZ2nEsK2LPtnMt2mZcV/2fiWXQWpJ/Yhuf8zYhU68USm/MHQ0WZrTs
+mrFwwKIQrMQZcAtVrO3Dbz+JapLnDQaGYDBSPMNkQtEj2wmfFktDg3/JHEQr8YufMYlZx3T9pM3
k/tg1ERbg3ozBcO+GZp86ed+tc7N4DxJolWlCA+OIssS0gugUxRxiDDrpXOqt4+rd1reX+2a106K
LtFksdp4Tf2IYEhhVjDSXquV2yZSb0EnjV2hEYNiA08x6Uzdg8pSdL3NQxxi+SRU9Kxc5+Dh/htY
fHFAcI9R9a4YPg/K7r5EGv+o1OKO8bEt1gOMnpSVe9SQ0y0EGwabsqpU/4EJfi1A0eBtN4dt4LmP
eRv/YSZQm6wiFLZNbW+m/FXDqi04srJ+WVa9hgPFjruDUMlLEbO5KFJYE0bi4LetOTlFk+IWaMOT
Hs3VFRgx3GoE0wFBpU1NsWtz/xJLmrAAOKE3dMDeQiHW8QD8yHXlsMT1vUWxdLdSWNhRHH5Dz7ul
Bp68qBjIyoFJAvQjvVFp/jGHTBSHZOyJRBad7qtqigQLPE4W8uenUts0RfahPK4uEGCbkKP+PLo5
WnMq4gZpmo4iXFI0hjLTxfavSk3soWCWUxcJ3XT4onAW1gNt5po2/fgGwYq81r8pCd05JVqPa9OL
CwFwxe7KXVQOHvVUNAcimz2JjdHfBt1s8Jdtvhj0madTcqrHHQjXMJ53j6Xa1t1U7M3WfMsgBSJf
EzUzrK+oi7SdFT1zAIKlEg+vse59lywK8F8Y7trGBY4nLOPgcfUctFCXkBl4U2M5thPe0dEfz2N9
i6uz1XANqpC7QqZcTiIy5+hCzqmv/zNMzbkdac1L+lhiWUcmyW2WoZjrll1AHoDjC5vOjoSd0T4F
FWAiZXorAbSN09W5pDnqqGMGMpm/3ZLZwzGNE3/33waEIbidhP5Nmi4mQKK4TzZ5gNFNH8WH4DBa
GjL6GLKHqjGGpSbfWZlcJ/Y+OCjUPZLJh0clYeeq682Wwc880EbtV0LhDRaXlVvwcZk3tTb5ItXG
WqHA2+gs05hTwzBGv7YRXMeWQrJpXPkpmAmzeCCmtzP05jDPzQAR9qVeoFVHUPTKC2mRM8WlUErS
ryD2v0WE+OCmpx6T9UjSqDbtWzC27HO1ctcFbn8QmQBFVEzvTg00Q2QYqQ2YSrnG88uLASP369KL
LR6sJhvVWvsZLfO1k5q5CeycXAG+GWxOgoLbYeIEXuGbnk64D4OFpriHuO0/ZFDvwpRrF49aU+xj
M27IYWhMfyxBdfxHwWgtda/lbGeMn0ov9YPy8s/O1mmYqlS0LYPkZzBKOiEkRqxp/BqMkXQrCd9U
e3YPaRzBmSMsVmDsRFW9aDJjDV1eWjBAFumNyENa0eC99Nc21W6mkV0q7EyyQmkIUY2hrUFOXntN
cAM8+lspGn/69IF+p2seNNdQW45x8uCNrJzojf2IPWsHKhVRF/XRCN7/eatFWn2PivCL6ol7wMA2
IM+OXvxBhvKjmWngAX54FqC6ErcC+9DCN9wbUZzIes9LOMyCf6DwihfoOdfRk3s/BcLs8c+MOZC4
zPCzaIQ6dJWqOQT6HZ/4Stb41Bwqsezu2igeRfNN6xkx57d8Q6fbYv51wRuaSFz0xTN3KUpaw+ps
RW4RJYNNpzSfzb67O/hiyVysibxtXY3RwZ2vovk3DaDshONcjUndexpiE4NvQ8d1BrtqAzMX6fBX
9u0dKtyVbhZ4k6q7a3q3GL12RTvroeFJF2U0WnlEgfmJGF1xCenKnv8eEUfe0aSiAJmtTbDXRqn8
0rv4HCCeBLm4WWZ7Tyk24Gh4wc27ErTEkFbnyp/cLWSH54ogUkZykhLgX6c5wCBcVgVfUYfbZlnh
PgNJThRY7GyEMpZav7pFqtaufzFQnNtAe9ajxwapSRfdPQy8m5qyv3dRobUPDaBiQpa3UrJcS9TP
QG3dgUHtWAFHyVPhH0yDMwVu0BLTNEOK1Ze/Nl7EDszl5KbjRpXs8TIT9ganMmq6Uog71XvtF8Qb
hbuphEk2ZtBuk/CvXMZsz8Lxdwrbbyg1ax7/xE+8JzHMQZaS9b07akel/9Lp8iq6kHwItLmph8Yn
LBsQao4vM7d1BvPinmEcTbCZLxV3wwE77scUa8RHxuq3bcqnImZZKjJuDjlifsx5iDNGojci3+1o
MpSo7jqnHAql4nC2k5aPfWU/UMq35AGJn0j6xVLwsVzPXekd3w8x+/1KIKSoPO1NsjTJhHXVEgoT
5297nBAf1bp3I8zi13zUXicyZ1xTNBrpKDSlARNMV7+lM71RW8wawyrFnBd56MvskhdqT2/RrPi6
nPen05Qkr46FoKJGdfZwDHHYJObH5nRdZThZ7cnbUdzEjy3HlTpM5tJArwPXVuCOAOCIMLAsI++9
zLiaumaRV/57HN0xRIlVBc9zMZdaena/RHdf64XYl5W2HRJ59pJpE7Y4YbNJqw/VMEDIy9EAsuGz
bpuHOo1fYU1zvoUQsQspjMY+zkMsedUVAKO0GV/YGgNKCJlQ1W825JuB8EiKGzq2uk2UUZo4NC9i
MI7OgDEyM/N3Re5l9q+mSPDtEAzrPmI1FZWwtSAIMJ8EJfmH8bMBMqqnjMQVGptyf/POp8pnila+
3+5Gs4fiHCzxfj/YM37Lm7ptooPr8ok9+K5agTKCoBu7L1GOtZ58PLcm3nq8T+JaC7jcKRMvQp9m
vpsaAo7idUDTFSXdp8rVlhYFMSWYzTwme8FcxFKvfHC62XxeiEPGf0l/NV3pS0bZWxvJfBnj/q4K
8gf0KoIJIjcCGy0165M5WgRml0GM2Ju4361S/FC5i71cYtrW6ausw+RWifyTKACtSW+aBBb3t2U7
GjHiL7Q6JuZsoN6piqSB549Y+eUfBMOTWfAmpGwLRLcBYo8zk0X4Kme1sajLWTdr+Lei0rhE3cvk
4irFHIFHo7cOBYHYJjAuCcJMoBv3vCdzkrUUR+hNQn7ST8+uSWWLE9/sLn2trfhOHZfcuGlyLqMX
OwixYuq3mBIhvyeoVfLqdEKiSBwyaDua4Msa+AFi32au7RL/0Ruj8VBW+tfAqrFKiKUH2Qaj1trr
8007FEeQkgbFFNIFbckawaHFeFvBHQI0xraK2ZvzXFv8cbRHOIokXoisILyJEVfSp9O/thmJnPBZ
GgDUWj/cdy56pc87fq07TwH9AGWgnhs//DCyNMLgQ9zEkMMLhfAKQ4lvz0ynzTQV1ynybADtzGIG
WD56CJBJSMKN7PI6ErdLD6D1smtYigYODatXIX3F84IH5pgRsQi9HZAbWJNpDvWUMIvgrU8AjslA
U8/THO0pEo3ibIdj62iM2SHMp400yXpxgMKAD7nPFeyJieCAqe+Jk+MAq8ahoc9KqH3gtHTwFMNG
lHG2SIlNDShANBKCFRi7uoMQKi+VR7EdJp6NXzVIMt498mnQrqLQ3Sit2ZkO0+LE2gLA31XVeJHx
Ny3jfWaLJd5j+1zxRHLD/KsfuFw6pb23rf7hVDl7wp0YPwaFKJGZ6WfEGC5SqrijwDr0c+0ICnW6
Ysh8cCwbKxSdBI72XtG0IOJ5vZrqj1qm/caFtaPk+ceppnTfWOOL68s1L0pH7579JIk2pP8S2J7R
T6cSZz8WHilZLFcNQfHq5PXqLZkbFpIaRZARZti5DClN8sSa98Q6/5LQlL1I7ey9tUmFSKWe5+NR
hsRrGcfWz59MS8Gj5eXTcdqKuuoYBqTdw5wQHQ9c2U20eVv9WjGmLZo+ezTqpj7K2LiWLHUUgUc2
tGBqNV67k2U+NJJS0jHSEcRI8ZV6+zMlr41JkRV2kqdC7/ZepkXHKcJtmLkuAij32ODlsOQTNt1z
uqfn/8Q+Y38MFg2dpqSlI+K50NvIUaj9C+bchdbz9EIImQuxjpPGqxJS5z6suQgBAi/aloswz8IP
hI4TVD99GY3jnsQc6Qw/or0lnsXlke5UXkPLrPC+iyQRi8obaBqObgCBSd2PU7iyBqtDvcH6JrEY
VBwevNSLyNukGnd0JzZ57dVLN3e6tTMhQtdhtNWotS9IlupObezKfvwU/JRG3Y/Z6HfvmkXW5f9x
T/8b3JMJswNG0v/cvHT6rL/kz382P//rj/zLxmz9w8dx7AB2chzb0h3suf+0MRvmPwxP8H/YDpLZ
P0lQ/7Yx84cc33Jcn1oY4eoWn+DfwCfzH45H/uuvh932bMv7v9iYMST/Vx+zaUB74qvrtq0bpmHZ
/83HnLksGvKIIYxKY3ND8fJ74gOO9ikNSQAdt2XKeyOA227n/mmyi7e+I2EfMsJXTvxJdMDD4NR/
41v+03voZFlzUgEsBOi267DNN2BqtG2MHTjvq3GZszVd5AZvL+KIZBUFN0xGVilJ+mohpuwnt6Zr
S7qvHep+GXu8hu3c/sq17OR0+DtjGNU1kHyme2YMwmQgzW89JOcyo6a5i9CPAST9Ne7QoEbHMU3Z
fnWuZXCwgGZD3P8YKi1YAjro0FB9ABGUcnaEDQqbxwcRIKg0Ut9TY/MelfZzGJ6aJL1oLgGy3ueR
kRTfYyrBPDkpYeTMXzV1C/rV/0ZBooMW2jFhlPGTwoldTWRUVMOJ/oo9mD++eINYVHvdY9B0+j4S
43Xw2UYRvnERtWDDj+FAXk8zVrWlxlVshi2B12mbtf4X6hllBxVp2LRC/mtwunG053eXNa+WNtvk
EDUWehCGoLLDY0tTqG4ONZ3sOIIh1elU9t6mNo9XaQgaZxLeIiiuRoru7bf+mrahbA034yHyARU2
btMu3SrkheZF1yFgwLdjLFx63++swg7IOUXgBCuWqHEX3ERt4otsf6IC90XRdPnKVZBXiwzmhNGS
7Y69uSdF8RItMtRJvelXfp51y5uReuVKZYbaeonhnsG4P2iUW7NPb95Lh5N8XfKFapuyyk72xtpN
/GBr9ZHx4rkIsIroUDk91Jn3WngYNaK+wJI1rzk8FjKHBKHBjk2XbUrr0n4TOBtR2emtC5sOj2+G
3dY2wDc2LykP5Me6CPHQ99bVx2+399s6f4qG4epg+gsZ5oSNe8Lp8AnYcrwDAud/YchWd+1r6Ma3
CR8mdt3hLfAbzPD8NpRdCrv6wluFQX5WgEWWg8sr37blswdpVh9qUnBsqyx6qRhiKGKuJtAtzbDH
IQw+w7fzh7KqnihiOO7jDDGDTxavrDZIyZyz3PfAdS5kK56QTeMZdonZQtO1H2WrYUnZ2HKYUuJ5
Tu+g6gJFwk0LXqjXnitjxtLOcABJsXjt0yKte81jMIAWU2UDy1NCaLaq9FL18qso2p+gNaJth2/4
1rlMz1Xbr1oP+kRQGNZbrEj1mAj1J50XbVX1bDmwlMRaAs+n5hVdeYTPClTnoxG3BqaaKDhKP7df
Cs9c20Xdvrd3DfrpRsyv0NDpkmfbVr+TyRA+hjyBopTjTKjTRsIuGmZ65t+a3KUKbrJehpKv3uX2
w1BU5T7woL+iUerbkvb4hVY21Z8WOH+iqVMNKOHWZ+TwsVIdsSwRrIcCRqZ251FQ+ZC1mVrqnE2W
4PlopgkziqS7lqrXUDTPUgxw5OafbK1/yoS6Ec8mICDDhFUTAUShFecK6rN0wR8UwIRBWEaPWVzv
w3e4ZXOnCz3EqXH3AmhVJanZkhRArOaFnMmI0qTiIXXhA5ks6jOnYAc0kYB00LvXoOrIZdTtro+7
pyJT+jrO52ppFuqoeYgheqazIdFJpReULDX+LpTdUz1ALokLRCxpf6SJ/YOsg3ky49gy7jyte3FE
yJ8KmNR7iwMemL/lWIoIDMhEe4t8VJZxJwbXzBSUxmCdGrXWhztVL5Hw39oWkylnULuNt3rmwLvi
9Fqxx1069Rs15Kg4DjUBTZHeGJh2zrA3Ke4wMVwt7NqLwS2HT7qzDLJVwyEHcvgM71vC/LhNVvTi
DBQey2hTAMlAAsKqoaR+TURwES4swNjG7A11dt8l80koESXUy2Rtjwykjfx2Krq/Ej/Rd1XG6mhK
E5xYaKUigYaM7Q9GA7kjyKRuXSCJZ8Y6NFjlsq/QwDCygmVvNIT2Lq83ZmM/FoJngZYeDN2xF6Ud
UqIkgPxBTmfPOBjGNiI7xM63ot/WfulLe5O7CT9Ia3bSYWRfFAbzqgmWQrM1kirg7izp8VHqYxp0
P3k5L86mOXnZ04IFZRuaOWIyXunQ+mQG/hjtZxeTHk573aVzYW5HUP6j0fm48CEiZlaBz3ZysLTG
D5bTs1wYiJGPnOoHS/1k4TRT5/hZ4fhES3g3qvJ1kBEm1I6ucYOpb+rktbTfZTrMl9GMPaTQ01mU
vgTAk6pfHEx8qbB61CAWYfneueMApMGJLroJjoAajALrSR67OyH7w2R5S7/P2zOlCvuowsSe1lDN
BMCPOM13ZexNe7OqxNYZ3GuXaOXNmpDBeHJW0zkhSwM4L57vJAxjebIJ56YLp8xfiwrKikcFV0Gn
qVt17kc3oLoFCwLOMxWLMDGYFqOuDn7ucIVp3mMWkFyBqreCUJ5s4iHZTyE8Z63wJCpzdh71/p4M
+Zo2oZVNoR8I5XZteNO3UconQ9WnpMC7kw/DSx8Qie6tnySyr752mcrxlQaPSjb5OjRduIuEWkA0
ZAHaRNvUYsUj/0jAsti9m0OilmNU0/lnxQ85NjRWTtxwYUmGg2A1deCSzy3SfS7st3h+xNFg1p0n
uz7GMlQYghFkUfAyTPgUDcf4pgzQPMpAbbqr2HuosiTaNf1EjCC8B2MDfKYl75pw6VgMro7CQD/4
HYulatgO+vjmZj3VaXgwVk3Pn8z0T5El194YXyg6NFZ+r99K/mZOaiOu1K8Sb/sQdv4moqdwo9sB
l6Gw92piuVwE+oMnyNsG4WrEZL7sGzxkmXwGwuztks5/ATmHa+A/2DuzHMmRLMtupTbAAkkhKSTQ
qA/TWU1VbTZztx/CRs6jkMJh9XXo2Vnw8MrO2EBnAglERIarKgeRJ+/dey4PqoM89yrvLrEtO8J6
rEesbYyLyFJgTt0oxLbOOfPR5tFW6JOGbdqFKGKh4AkRozZm8jlEWAjsWtzbEvcZavV4j7XsB4Rz
VqJlGSb+7DiQkQdMxfnKHGjKZA6Aqwpm1gHX66htaw2TGy9WTbqA8ADzL0gIRrPFsWUntH20T9gO
GC17HGe9xpescU9JVb1biX5QxPFeEW2185D61AuLJw1b6DdKbeqmQMBuBLQBC3EOzYpjX948e+7c
3gl0XLwTkITs4ZlASPvaDHuU9PERhxKirSodObRDfj4Ixquky+BP/vAWaUDFWc4GqQiv68Gdgw1z
55s2yB3MJLLDI9d+VDXzDbfHQW4oY196TMDmhHp66QH0Tvc+2eIc1cH14jgvZJDvJpv2ZkITuTfz
+7LNkQH43fevoC8xkZAoKu/Q0R0dNVSNmI4eg9lbiF1gFnqUoEjMD2nsfXsFKZ2h/5KWKt7ZRYpM
I5c3tNo2aHPLtUKfcMVieBXU0WsZOF+dQ31BtbeP+QPg1L9Wvp8czLrDHGx4eA0bjOYZfggzWXZG
QSfGbEAZqZC5NNP4MSIGw4xnZLaEoLhEVWFwn/ZBCT1hkZLnU4wTekoOPWGzV35D8e+BRXdd295K
/1rkEcpht+QeyfnSIParNdnXnIou3KtTZnLKiXR6jengaKEQWaVFt6tFdpai6a64P7P4KfmsbQyY
ZGGbnIae71l7pP5k2S1Du4XtRxCG0ARWQHQ/hA31iy1/qrb6IEhUIEdq35Ppm+FDtWUaizgHpVk5
SNCjbFPgiipeIm61EySEWR2QxSp2lE00KXpj5Xj07GX6Z8D1y4mKbnUyLZrogvF0T4daxEiy2AWu
xpBnxgJIscIu9Ai+MtnwpX6wBdx6E/w2u6RhkwAsQTBILaxuWqU+c1LxLERfwL4qAYEmvG4W9XIj
BD6pdcMgyC50cmz6HgNjVf6EuyMOTtyjurstRE6wpVTbXw3JybOZDap509RsctFSFwSn3AxJCEOC
vmoLqkTRNucRNjvT8kuctwf0Z3ugSzdtO29qWX8tiX/bum7SbTJXLiCG6hZVLQ+Yv6x//m3vxsth
T+24aNfklhIzBgQ0FcBAcsmUBvPIhIdShcPGKphUT+GpSBLSXWzS1ZJEHxjaPKC38tbDpAca6uMT
o/CzW3XvUrdnhnYPbOzMKrDpC8HbNgW+RxoEfhVMEet5rtE3TdXas9sEhZz5WYwocnycnFdD0P1A
Zw6IkpaRZRqQumDxruecAAZdW+lRG11/LFF9ctq1167XlyvLKujb0cwFp4fzNmSe1HkXYmzQx/rM
knt/NxP01vcSgU6ZwvvOt0WnDoHdfuUhbkUjGnFgjeaGUcwnyLmFwJPvpwn9iQqGYEfEDSytGS9Y
1pC41uCmsPIPw4hvgIN6qzoiVlfpiGAxpOdjEB2lKRHShXENNiDTiDXbBuoJI3apio1ZG890kklm
aJBEme707ZaQWPRb03Fkt+K9TjhtOThLdiyVlBQzRBuMWh/JknBWeWSdJUvqWUD8Wf4rB63sDSIa
02Ydmf7as/JXb+4YHxOfZtVLjtp0YKmtV4FBwlqeYhBAjhr+yl4jhM0L9YUje8THult/4c4EWCmM
MrwmdIbMDwrXeKFoob7/B1Dg/xv8H/+9wZ9GkcCQ//9uiz1/lV/dXxLJ/++/8j9tMcs0lyaX5VCw
Y9j/n7aY+Z+ebQvs/cK0RGDRL/tnVwxzP8EjjukJa5mmLf/on10x5z8l/velVSaF++sf/df/+Qvo
X/3x1/9R9kjqk7JT0Ar48L+Y+8k7F8KCqI6r3iE4nVD03y31YdK4zLBwH9ZmAasWnqNjvdKywKAI
8INy8aucrI/8R9CizsIDzWki9GiUj9cEJVExzNvfLt2/wFaAfv9f38cXwhcO//Vo2P31+6AMMgZI
ivRslLP2GMX3Ir5guyZ3GS+FMT7QEjn9+4+0/uVnOo4FatNzuRF/fGavReaHswNqpZIX+DLvaRxC
9ArrZ49tZcbxH4ozms+EgWGDrxephSCSSRMZpj1k/95BQ640DON2eP+br/YHo5674gl/QR04Jv8T
yKWn+RvxoFIK+ZfAu8uquV8YpR54BYRAOCQ2GtaaKkPORvbJ4ECE8uIfr/xfnpbfn47lOf/fd8N3
edICCNzg+P/68TJ3ayiPIBujJaW8SYZXiwxpEtto7+khvXROcteY6MRVuSOLBvxvk+Mowo7FfHBW
RIokTIUD7HNGEb7FqL1w/MYEevvqh8maZdnTB/TFs1PQn2G3Vr1F0Pxb6NZUiOENWs6TK4zvBRTq
lziY8vPfXN8/KCm/rm9g8uS7kheOV/GvP9Cvs7a1ZovOrouGc5nBLoxa2bknG4Rs4zvQ4sfpo3La
O7e1DnA90Xy0I8CGENJmkb7Pmbewl4pVn9mv//7L/auLH1g2zAvpWPgRWQN+v/exJFERuQjaWwSe
aLLkIc7T9+Va/M3n/An4WB6ygCAGwQmACJAFZ/L7BwHMdR1N+/1qVM4ZOgIBz+yni8cwyjhZgfdy
Wnlx8xsHBH9poLDPuxNBoCfXq5+b8YhwPkV0D3iJHG6PHtzKafayZv4pvQW379vnvmw2dWR+OLRX
uBtPHel4FvDcDtl8JK+LpL448PQUfMxM5h8lFm03yOjZoX2a/QVDBFULUT4RfPJQRek74lYwRZlz
0uaSAL7ErTZl+tP0k5+dPtQdBbWBZMOeeQb//eWyl+v+G4XkH8/Mb5frjyUz5fzj1RPLBU3Jx66z
XmKqGmFbJwKkeC1i66U7VQQywptDIGFsIm2u8khcq4SZPNzzQ5jm6wlkBsYzzI+WdVx1cXCYrOLZ
aX5Yzng/zMXaz62/Aaj8Wiz++OIOkDQWecsLLMtZFpvfFhM/TMUUOvSlsWwwFiTiMl+OIi1Cwbmg
y1l5t9IVa4QlH7hi4ymByGnTk3LjaW0Y7R7vJU1AaFZopYAid99ujM1YnYEDot6PGLcTLQyGHUzC
MG3sWp4j3CQLB9lxb0OgrjaZVb3nPpVynRIUmDTmtqq9C7Gux56QVt+0mCub60XKENOlN7wl9ia6
K6xwj0PxXoKm7kJxYfh0HCHr4rK7cZr43Q410gUCoTwghGVi3DujsS/09IBJ+T6vsztLEcFWhis/
ID1jqrzjWOf7RViWM9hYkt2SxqYGrt4ch9G/o9TfXHn3Xywzy/rJf1ysgHRZ/3rl0fh5dL04giWz
2FqE+a5167zqYbJvu4whh1u/8IrF96YZETI0p7uYAveko77d9FXxw5v6t9o0rQ39YGjJ+jHrfJCv
4ZMSvcUhiUFpJu45Y6xgXz46Lj6SIbI/hhJ9Jkb6BhhC6XPGmz9Cv/jqZre+LsQgmSEfMldmW9Mk
NjK+CywsSdNNREor8fM9XV/BeEF8OUiZF/KXK4GtaHb91tibjliPA3CZEH801GNHN5tWOei+x+Bv
rt6fNYptOew81AJMF11P2uKPhTDwbNIKx5lkOCDRdoSpwJs+GnSVue7otMa7yOe+o/jQQbBvlXw0
ovyOJ/0Qz/Z1l4Z/s16KZT387T36x/fhYURla7tAtv74Pm41TPAakEs6OVoNBE59221bFqO1nXrd
3sJHALye8MfkOKvnOP2y0p6JuQ11q4ePQI/M2fk+KnvrGWADNiDHpfNstjtLGPsQ8i14vt7s+L+3
2wbye5fxf5H1tqqck2FDzqS99zdrmvtnEfTrR7keFCprGZDZ7vKjf1scrLnJe6JFJU4a/LF+dPbE
9GiN7dEiEXUm/MYZ3W+3ZfXF0oBCJWa85cOmGL1VZ4rrdITR5mhkk2NGvwYpNM6iZVGMKh3vq0Df
cnNqhEMW1PPoEFi069P0bgmhcVzjeh6rVwEEJ4HdHKOQIWS5gYnLAZG0MLWMTK1aXA80+jKA7WB+
jDXcW3/T23Soga6D8d9NAYz7PEewl9b9Gk/CKnObe6vkSgelccERfhni8jmKprugIH6noUOegTW/
wqS9L3pr1QmGRoV38T3jaYnR4BE6GjzfEb3tsLmv1FvYyW4z9dh58IO4wXZK5QFeCnpXyNdeRwcJ
FNSSaE5nBOpCNHPUQ7uXJYxSir674/P3FsqP2HnUXGor9MlDOS5N5gmpm52T1RydJ00oHMo7NS79
/HR+QYiyqpHjmXCi0VekUuxADKxnIydccNozin+QHoaOptxUWMc5/KO25A/wiMZOLPmgcdWooroe
mOSiQkYdWj6nbL7007cZI27P7dZwanENfUVOuy2TiO2seqjzYC0M52fFdNlFRjzJ6cmDcOv3Duir
aZ+6PmtFv+J52FM/ojq0rxkY2AyAigT8SgRVeE7fqyBcEVa5yk2uMDcynbcAx6BYdAeNP2JI5c8u
mDdKWq8D7LxqaLdqppGAi72Zb7CB7sOe/NRmEwwx3UKij3P3GNb1thmyuyx2aTxbBN4E9ynAf2Cm
dzMDj/5LjPIRqPJzB0lnVNbeWv6UojoWMECBp9H/YX5sFqsoi8ib4e8VJQCjghI2x2WknWxnqncD
q8O6HOWnJxH8WwnPgY0NodsJ7Vw8DFMj3cW4pPhIaC3iDQAWPpbpxst4ovJiHRTTIu7lzh36nmeR
SzNlwAHvEz+4BF7C1CW9djM0qB3j0KZVT1afKBbru9QlgUKmM3VlQSMQ7IgfwV/5bJ3pRUn4FAbY
/Wo7hfmmaoA6g3tgTLH0YI6jEWwD0hh8VZxcBWa9DPczzZEI/SeBxWtmJIh+5CMv626Q37XkVUji
n2WGMx9pIgPVubLZ7G+KygTQ2x54QZfoP4S1YnwdEoo8M2R4lYvr0Yx3Ts59RmCfetOLU3TYW8xN
3sw7dM1pjAWgaNxj4xj7JTygQzhvJaQRDey1XvXIvP6AdnSlGIjGvoK64CNBNaGPja9AN690Y9C6
9t8VhAi67oIdVBnd7czHiyHa2XA7cCVsUN9tCtXQsPMx2KvPsJKbrpvmjWMa3wUtzSOsuY++gK6E
m87fVudSY8oIirrcZRkJpvxWJz8ZKUKNnOOMQzOwxu8v9I3MnqvsZIxv9ItCQFeJEe0E82NYTm6O
YM67ifOdqtBhFiVzMd9fKdwxZghzmlUbavBVV6AjR5fgNhEOW9AYrjoY7bOqq63wURGL8Dnn7uD4
g8KOebXaSpT2ClaXCIBBGCZvUrixSkwptDJLen4ou/EMo2xe6RLbUeXsUgaKftcdgiQ/Bz2YsYLo
knj5EoqEEEBPG8nAD1MiZq/QvB16lqyx/gIfJ7l8mPkY6aKTr5pN78U7jEKHMX1L0voxxq6/skGp
NKrjZaem4NInIUpfODGl6T8GysGl7T9OQNuuEJxs1K+ViT/AereLd+JLRny4z4lbroX5DkedVJDA
f7YrnHdoYdOZX8Bpz9TirafvKvCCAZm4aQhutNIv6ngWAmNfkRZR8Cgvj7CZEc1VsBEFyOrbBH0q
SpZao8VVSyRUv5YuTumYiUX9iilyBUMZWg7TI6y/iGLsBLHhgH+VNh0L6lCN+xBUee2TFDkf05Ia
KgoIqi6xaDzVroBU1cC0SL+XZdHFXYNYeJ+77U1k9zemDfosStauSdJjchyRauqT/Fig3q1GbsBY
XkmQqyzEqBHWtXe2Y582bLDpUu9qMvv1INSune1jEMwfHaoiv8apH06M4Hn/USdeOJW34H9/LJje
vj8sRC2e4bWRATBm5j2k+L7b6MXzG+5zt+5qPnZANGhPWz85ordY5UjxctFse0IqPB4aiZKgDtOT
AniTLslekeSRpofQFPuOkh4MWMTYvRpGwkck3gLC56NL5FY35vzpKdCyDkoWJE3IcIYC4UaV7RMO
YbWNW4MKBxogwZsfffoDMiRyZWijBakRsGZR31PrrQwSgRIv3Y9gY62k2diudayc5rt19afPFrs2
AAZil8sZdegfxOVgpPqR6eyunxmvCkB1g4rWSftZ2+PbqBZQXaw/2qjZOoDhaIjDM0trf2307DUp
j47KPp3JsA5Z594WGlJak3+DdNyN7QL8AjLESPGu87EfO+a2MOUN3I5JwGkkcrwiXgBIwyMHdI4x
xm7ZVD0vOocAhPzUetEN1Hkrg3ae37jkt6SG+YKVbCuAFUDO3g6TtS1qQZSBQE+dyGvDZbJpHwvT
OU5z/aw1ILg6vFlaID5WaNUpsNYL2cdZGwnueOFdlniRwF1krgQWXlUPdjWSBVoJaBQYSgdSFDBr
ofZAkhtixlcYtnEjNgCao+6cSFtdSZLUh5YYK/mkFtB/BpDSimiIi7Mz8ubOzU74LeMGzmvJ4K9q
84MqgblyLUElW7xCkVu/+Wl9HZnIZkPnw2qKu3Yg3TQCOIQXzj2Yk3hLJ/86q90Lpy3zahrkTWvt
MtbeTPDsGbBnnPk0OeODT0BKPuf7zg4B8cSXJaveflH2Mc2ni+FsINtclQLuetZ+BTNxvBYukSQ6
LFO/ubcfFlV4PYWHttfMJXwY8Cjm2kMdaABxGG1j91xHaverf4Gv06jbTRfV+zK+nxtjn5sIXQil
qTyGVpzBl80U/WHD+NzbL1i5gryWQef7frbPY8+Bnsfe5dRp+fleAy6Zc+PgW9N17kL4EkuSibH3
Y/OW0cIpN6jWMvfcLE6y0CLdB9RfCzd66S5qb+QdGVdOaW2hlqx866HQiql3KQ9hUj87Y/bckPIw
Qpu8NMOdXXKcauldEh+FW9dHvTt0tkGyteIHGYemnr0jFJrrMKzBLyvFbG48JA6pzfRRE7yMJOnB
d1poK3H4loiJK03puRG4uCz8r1PHoADhD7+d+isxX9ra2IxT8Z7n2Wkqpk+7h3m2PKx6tPdR/4TK
Gn9xB6r6qZynFTCvKLIBozZw0MhT6uP0ve6DewJXHqDUteSkmedgmT+xf0fAtJYgINlwSxJrK8xi
PZr2rh+9HTpoDJaUFSJ8HGv/prKctUO/dWXZ/R2ZgUYGmMztdpXBflp2OKeQB/6wqBoWNSUlHdna
tvGoveSqhN2VxA122OoxHLt1PNmn1MFhx1GLjvuZdu46G9tdT8uvsjnHWuUa1IO2OTuokhXAfS5o
e2gbKX6EEKsNPn2Nw5l8iaXp68LckimbOx3CChQT8mf7LEkGsmq5aXS10T45faZxUxIA3JXza5sR
z4nK4b3I0J+0PsAGrSciuJdMcIoitUgM5PiRG8llTre5Y0CD82g00oazCQxhJzcJSEgzVDRHNaCa
JNEUEhQAJxoyrY+Kf0aAmKbFe+I3r1ba9pf0xMgcjdIVc9TV3PGj2XTleOdAPvSg3lsNhwblcXw2
1sM4ooKAT8bT3joUilQwEWlltofQZREJaWb8dsXS0yTOsaBvm3vutKsr8YKD5lBoEr4q+zggrY09
g+L3TaL4qMkcSuf6Plu4PV1y4ooGstZb9jMk4M73KF5z+VNGzoep0u95dG79NMdM1mzTMj+HgCU7
cQ0lGwQSKyXEeUz9aPrqL41Bhri4K7ulQgwM/ZrYxFH4BENl+EHbrH6qrBZwGvqYTkLGdzLall6w
y3pjE2b5RmTDXWlW9/ToCGoJsztnJt6xqDyG+RbS9GABhSCJYtY5aPBg7LhqyhnVaS3XLrJ6Xwko
70Wb4A0H7Crgsm/LIeetLQPiMDydnEHQo9Gw8iVhp78dQOKYlntrZsq7JTIc3EoDpjOcp2ujrTE7
OrnYm6nMnrqIYAI3b58808ToFAbuQ9FxrVWkAFAsfxl1jXHbERBQRP7PwRz8dU1sZtik7z4V6xDG
ETUk16H2CXei0LlPOs5vcJCsXb8qMz85WZFBNeqV32UdpZz02LXVvCR5q7XhltaBbzRdB3X5mIlw
AIIXx1vi8BbWYnAY7GQT4teEqID/Jp9ORT7V/FJ93XoYHrM83QXm4seu49MMhLnN73jMMSY1P1zm
Aewr6nssRI2pzn3wO4C1NWkMhn1BWfvAvP0lmP0nxJtXVRl9OL7gtG0H724p7zgTliTyonWayxK5
J12GpvBv464hTE8+cfw6qlkc86C6ZLVisWMkHqn5y0yAPExGeUmGuxgnjsntHDLeUOkI+hrGTZu6
FzQIPDwBjscmRGdH8Tea0ZtDgS/Gag9eNupsAssRvxNMR+yYiOyL9PApmiCwelqgjVFCx6u9E+iW
bk1s5Suczk0jlkNEB7gATPFt2proVEe+EUib8Ye9UETS0X4cIx6zuUbHwA22cGAGOVU0HsYQpbdj
C6zDRvKoCP+oZHlrETqytlwXCXai96YKzxVRX1dmxU2NB+Jh+JFXTmZ+0z8/BWGAG6nQp24Gh4Oj
Tijjo6d9gn4bDQ3Q728vx7eOdPecujERE4CZMXENDEAwe20MS22GNCSDKV4KFCyKt2NUI+SKpVg5
LUUgY+9MIwnLcurpaKaPFeHkdyYsGg6HnzJgLmAVibVG3eYjeSmfnQTZVCXmA+fyglNJI6ojGe2P
QcGxfjB3TmFEW5XJFRZnMm46pK+A4ehQA8FGhnOyzGrn+fVOY4ZaxSLDc7OM9yH9lQQlDPEPR077
sQflAqd44qRATO+gScMq6AKHbvjWR85X6KRglKM7aaSEeKWfECqfORHsvRY+D+aVq66F5ZzTdDNg
T0h6nku4C9pCEloHx99NJZoM6Ld3CREabYb9xfSLNyOz70w/G4iKKh20XiMUGUgcUg8PgigZHHCQ
eLvcpMlAFGFSl3tf97xQZn9SjYVOqa6um9fBCJ8Mb0J35NwU7M7pFHNoTH8GhXXppc9y+dOokcNZ
PpmqBoRnSrJ8R5jS3vQflFHdEiZpXbXt9aixgU4huiDyChz6RrhwYb3ibKM0gPvawS6Z3HfHXZhX
BVcCRCPbiDIXVHCy9vEMTH5710Q02n4RCqeWEMGGXAF+LUMfJzXEyh0JPsicp6mkPg1QjB2sIgUC
Q+aIR/tu8Kj4nJGi3l84xZ3vF1ujLc91P712XbyeCFw9t7BVOQ06QA7etRfNt7LO9MaW2ApseyQv
SdPQcsjlG8jz6aprAiGqg/XChXkhg4UXE/kXrwz6R5k76jquzI/EGyYgoAa/f+yuHOVkgE7N78l1
3imVcNOiH/ExQq1bk4h7/AP1UQcSPZFbf86ECYWlTvd22KBtRMzN63VH8Q+Cs0VuktvRKR54wAYt
h3XUpTeFy6NBBPBR2bgtMsW7rBD0XFkCqHFjn+hYVXatOWli2ZORup9tRT+hW/LHKs6UbQgYHkHh
VTS696p+R0XI2cpe+FMAEBDkPNiaeiks6ze7SZAyEaQca8xbEw81GXYOu7HZnmcxwGMax50XhMfi
rj70k/EVKPWmCItYiZiXoI9mcVVkskDYZN7PlaA1aCIpauLhoZvgnrQSYXc9OOWOuNlDFhWnnAUv
73GDqobr1QhGFAXfQQafneucLfLgAFPzBqQzRJTYrr21kx85oul979OamiL3rgNabVoMB0ryjoBL
80ohjONkWjRLnQpNYbCzKxunBXzlXaYM+hMddJl6WoyvXReQWtbc5Mk9eLh32XjBumzSl7G/031T
b2IPRXic1kRkq0M6UKeUHqDN4dKq4iwrmjoSTsZ5TJvbqQuIsZxpc/l+9AqszSYWij0UBVl8yzvl
ph1yeiLJMM+Wb+ZAECjl+ba2nVc5Zuec0s80pbPNGw4gGjVmGtCtLgEyQYdjsjcUB99ubjgSAcvM
J87gLR8zNdtZyE8FqiC/ZFKyvcniQ9ecUXWPSwAbP1QSoGHmRABhXXrXsypuu4KBDqJUe52CFLki
Mvhsu2Z3aJdG+hhb3TaqyH/ywpFdqXkPZV0RV4jQrOrhSFYOoZyIUOmcT0EO+m1y12Negi5PUSm1
0bAEJHREd1ouEnwBhF4i2ra14tmPYJ4yHotWjdMSvEizi7x04t9q6FOO1xJum2Q4csbyoBlRPycR
AKeyMScEXjk5QUaOr3jAeZ17Ay5MZrphql4GaRqbaS6B3GhoZHE0PzXdtPZUAwE4pezJVf7Whuwe
3iTv7PS+ttCsGorejLWzmyKkwCTHKO+vtV3/ROfKTPimJl5gBcrGh7oCmLpUpKZpcSGwXQO8sr/T
hbbh9YdOGV+JbomvClhzfOedo1+2hr5NFDiWBHbsgqQ44uiA0QzrIm4/I6nv/RA3OpXTzaTH90zX
P3IzS7fmkgMd+HJlzxg+bDDNG6/hiqUd6cDprF8wWMUcjBIOAC2HN4Y7v8zuEBnfDfhoqwBc/2qm
HTWG5WouvX0oAfsFNhZ4aDtXTU9hMIRckYZxw8rBf0NpDWGKsLOtZbo3AVJ9aBT0UNiElJ1/REP4
rEtr0/PMLhtrHkavtZriVdiaO5WzCnqTQ3+ZzWhFwrxLvlNNOqT/NFNDqoq2IkhPwCP071aq0+Jg
WoA5/bx+SLtk1VYzbH8CkzdqKwM3RgHE30BOOQKxkOsBv+/KtOKt4+qKEzbNQjclyavzy9vWsLN9
7TPsN8wqOKqAByWqflrCy27Rjqj7ZRmEOfCaTtD90pCYJRBdMPjlc+s29bk16pu0nZZsQM2PyDPS
DTKP2F3hr0kqodHZM/9Y4syZaz9XaHdYSvM19qZdPaFPnDK0cA6ymU5AK8hndLKmtzNDfUg5KTGr
905yCu0D3TimBrrlzGXxGWiEGHRacPJKUz43Xq7XsWE0a552CPsExE5JBe8u2BkOy8AQVz/DkeeU
yubK6+Y9Uj/KauOZQMSPMiiOslnQ/dlM9li1Ril417hQyw2dn7oROmLdbQD9DvDKISw3rmUTGIIn
N8/hzcVtZ+0i21b0hpqTW2A3DBvUhKrhVD72HUCU+UnArVszxd+avjjSGMyAYcPEx/q9Sgwekbia
ntw58jZuxy+Mi2SAs4Vhzm/stUiQeVBWwa4Gx3JlReE5wVZMq58Y9ommd1GCki7Bel4wj1trc7ET
BuG0cc3x0CxYea9CP8zs6yecpXRHnAVRhKV+1DorNvMYcymk9UNm7WbAzp+o4JNOxrBqY46veUFk
YG9EP8MowfxhehDkhNzyFsZY4cUcfFq+ebNEn6Tjz9bl4A8DcDH64H7qdLiywlmeIMCcOAEKDE7e
rTEzw7Pk/OHFRXud+OCUmN6NV+6IYTLBcH12BXt6tp3Ksn/uPJJRWVn4x+XPokLHCmKLCdVIqyxB
iL4Ru8nLmy2OuxaTvHIO2iBXClHrJvZpsbheitS2Acy/KDuCbIMNl/atNz2AeAYgCYLr5DRgdrPG
An0vZy4Ug/113eAJZwAPD6ypsGHrbteir4pV/WkZ6W4cSInzH8pQv1GqSD/Ee+g/uNTZyEWdMxLZ
kNLDPZSdb+8AKhAGw33IRv9E6PjWTKyBaTIZIrbrH63pDGEMgU60NFulug3tPjkkS7u9TRnS0V2M
ERtusXTxQMtbL3G/Pdc8Ulu6vdkfO/tGh9WLVvBBxEibpUYGDnyY0Yw46YDdl7TXo6k1RJ74k4D6
62zakXRJRKcrXv0WHQ7gdbhlSbqJa4tEDxdD1MRIYmV3xbMcOiCOg/hoFkcrbP+1F2sCxfOBIdJz
Z7tfSoPiFGJ6CyscHKNDuTfVxl3r8TDJ6DSUHKqitvggp/huECVPL66NRt8WskVrnw4XpO3+YaYP
Z6YF9HaOU0lVPKue5atKoDAkATr4GoKXXcSfEADMjUk8BsdDABoj4eZB056TIr+X+WI1C/k39ZPh
ghooZtJFnfyjgGC7CxuSWNK6YmVxNa8xD/wqbsIvMe1M3zkFEfkEVVn6OxUX71Yzn2NzcI/sKz5C
7wSF8dbrE0Y0ESFzqpzfGun/cFz1OEj9VDT60pNqu6KguGIgNN+bxF6600erdHpfup6gFBmqneOQ
6saUVnCkwUFMA/1DGCR4S5MjrPO1ODky8hORHTnHwSPJN8oewgiSSIv5jtHRfTzYTxbBckcTS1Rm
vaqYI0qYMtYYyGM+9v0RawhTJymfdZtWGJa5mkWaUl1YREoTAspCe1Bu/wBnlZTLCgJKDgpxkz5q
3K1mc6rA2fT+k1BiY2QPBWsFB4IJwJHGiIl+EchDuSIrNODE3KvjXHFQb1LSWSdeTqvYOg1o3MEK
bjBcP1S5xl3WlHdYVImYxg5ky/opq+NV3gSvdR3fTEq8sOncT6U5EexHjS8Gmt/kARYmuQrm0UxJ
sbJbStURfEVUkgSahlvHBsopoWEjSXFulBBfsNawqAXmQZD4WQgyA+iG2p57gU7OpuFkb1Whd2kX
/shDpI90r6YOeHeELoD0U8VWLW+EuW/r77oYb60pZwuhM2uLC7qpDyubP5JMMFBTW8YJXVXt0FMs
blo8gIF3iqcF/lJAlPAcqqGW5k9AZWDBH/I4sDBAm1cytcMPppJhc05V0MP1GcyDbuVTVGz7mTq7
aVjkSzaUdWAmWy2h7OLXOwXLyM0PZop2lqgkOwegL68Kpe8D33htbYPQcHotsL2fOrojNG68H345
omYj5z7zNB+Ify1ydcnZksfSN7yLHXK1QjO5nQwylUF0atL2jDgEsxToR3Mqd7azEnUGeF7fV0N9
ZqJKpsoSHg8fNRixEqIvIm0AV0jpqFOYiZu6nq5bXOccLx9kMuJ/zBTuKWyVyTIGCwu2SKtDzKGH
ey9TWEHyN3uxaCL6/zETg5mOLf6NhIdsHFs4cb61n7Lx8Vf10GOplgsEf0jJjm7ifVehXmxDlu45
ye5qyPlV5y/b8TpPSZfyYes7/cViO+racRuyQnAfVi501VVC4um2xx8+LJj+ic6lZ4ut6Fb4WL9V
N9z1Lv6PBry/t4D+J1kfY8j/AFfIflrCAAxD3NZLPIAkJ2CKyf9ym7PpQfWpS+tm0Hjz/pu989it
Hcmy6BcxQRdBcnq9kdeVnRCytEHvv75XvKxqBzQKNe9JNRqZ+YykS0acs/darDJAoQS04yNq6mOx
muMCqG+i3qshnnhV8Slt4qNoUBWYWlqgsBcI6EKd1hl0bnqM8ZPldSGOAmB7ETkJBaJDrFUIvdRV
TmgEZVsfqJFmbOYFXGnmeq9+DJCVhFajITFwP7RqwdPSBegzwarDw1DiYxgb84ue5HuIhUD8ETag
yW6ghmTLgH0gOed/1A4tsYkc2wMM6GNpkiXjabzN2/K5DximuS69BhtXRK6dEbgjOolEoqvQSdTU
QshTjQ/tWO4srZxg9TivLCwUBG6e/bCikKsFFSWmCiNEWSG0vKKPqQuriUUHJWittzAq97v13Kva
7Q80EvmrVNbOY0RA0q3UHesUISS+Eavv1w7+DNo5YutJ1keUl+qKzsxcdqC6irsitd8QrEFjuNFX
RLooy27RAVpp8J0wIa+H+DvgQn37fcOvTEOHg84299cdIauYy3OiBSDIO9miufJydrUexMYTwoL8
fcAbUs/VcxeSpojlT+w7tw1+EaFFI51WjhAFt9d1BIzewSLgiXjaKr/b9SN6zcZEWkJI+xxojUnI
CmbAa2KxI7F9fsikmy6XGmv8KhRsyTmxLFqL4rHeDBZ8YE3pjRT0jBMFOfosjl+tbdr8Wq9iGAok
c8BDvtbyFVNrWDJ8LC1elgU/y2DkkL4JMVEVewwYU/LnpM87snD1/+hdAobgtLWiHURKlhsdaLQI
Hwz/F4akVsQMrJfYwWPGwR7jao0MsnJ0HphlTK2YmXHNDFo6Y4yQ1IwWvoHQQprpK9aCmpLLbKOV
NbGW10RaY0OUutxGmG2WJ5sS3YpqhLW2ZtgA3LYRxnJgrAyuy3N+TnRSZQ6ad7sJt8Gcvk52w2fQ
Na5qPyIiVwaIOxzQ1GVdEmOR7sEMwk2WY9ErOk4aCbv1vMYhC8LTXnHxIJNRWw+l4EDBj0RBGOdA
E43sVcI7JIKIHvHNXIP/+cxx7W2Grr1NaPtzuWLcY/+OhnuPjCu4GSIO6LMRtgdoY4CwyNhl5t5y
vskQOuuMcrgsC+q8CYI9zDkrXywU/hPuL3H1x6VHzbj/aCY+dyLM3zybY72V3JZNz6c+zJoVsa1b
ULDxDpGApw9ROzBOmDG4WiWlvOXiJcnX0SosDKTyL6pGJ0Xy/8OEKNgDK8RkwD9soo6rgi1Pqnbt
Xamx2ENdFLtGPqkMKkTuh8EB4MJQPPG4P/RdToktRkGrFScu8T3R6fEaJ5B+5wIZPzsNz5whyl9V
H6IcL3nRtnybV7aUPxXXwoord80KfzUoaoDYdB5JrlxXhp4JvacWeKN64nsmU+iHfZr9+BFGIo9F
jaXOtT2eJsdVWzvxMG/gy4NzDsCPQ+cKhSwRDIOffL9jetYOWOpo3O3m5N53xNlX4hwhhivxBici
TNl6qa9CSs5HLlEyVAs7Ly35pKLZw11LGCO5BlCREtaCPxPpgzUYRyc6mOwr9rF7NxEOK5w+OIgk
rdeNZFLPHuuJCgIpvR054u0QLrzYXLAhSYDL0WAgyCeHK/1kZAQ2c7aq3l3atSejR6Q+I0Xua+Pv
zOj/98H+RR+MLoZLvvv/7oNdw1hsf/47Jukf/8k/+mDiL4sYvhdwHyWawD/7zz4YLCTXFGCSXFhF
vkPb5p99MPsv0+Njbro2rGuPpsg/22DWX450kMNarisgoYh/B5HkSfN/J5ulcHSw2eTPZgFv1JWU
/xYChrc6A4AxXGqcMH4WriuBCDZTl6i90zCjIpr62cfRE6fl5DAHENnGQxsR+m9CRqaL81xzJGIw
WN1xU8IH5pbPISOYDQklNDL2kcgjXYOYTC9Qd0PnDowN9sV3IQA3SggB/sSI2Yf1ySQiRVIk73Gz
XcW88bcUiblSJHTBmUdnndPvFR+CMIjfGZSShHAhtSbz2RXQeqOkPPCvPCWWeUUdgkgk7/8UTzMJ
VA82KMjKvJYYVQtgeMG8q+YsORdlu59UZR9FUhBJnFs6uI39hC3C2acqIfycb5lhtkfFFXMltSea
au9RTI5WVhMVEv20H6fkNpw5H/hLMaK8a05dQUN76FjmRPXFr9EjxAmsg6mgR5XcxlCNvHy49CIC
Sdw9JEQoySC6N5SuujTeRen4GM1U8YyCeHSeWG+mO60tE/CRHZ1LJ7txhvg8LfM97Hx2Sz67yfbA
EejBJkYig/Qz7N1zAEnAtRAtmi7ENKoys6nj5ySUc76iYm4PqTkQ2nl1TZJ7A0dUGhl1e2cxdJqK
5mMY+xt+ANRN6YS70pAPZlDeVfHM2juhFkhpunGyPUz1s0rNa/emSLOdCMvTJMW7jGpijeB/+Pvw
yDumEZJB7cJLCkI4zLvLOJ6wwkTA5CXYVe8rNYhdQgkV1mekrB/gPBvGZx8VgIO2bfqNuy4K2r8p
WrComLdx3d80vn1w2dcTkSmf4nR8Mx3rgSP80MOlTR0iTKwCiRFI8xW5j47E8tf2cB00WClUyiXH
8H2YPuzxwiU7Jk55Lb3mKHwuODPwZQDOHCC6dKsMCunVzOrb3YQ9U/4IOUo/+Tu2aZgCB6pkPuM+
I5/rW1mIn27Ep4MgnSAgkQDjUd6FuiaNUWjcU4oiKj1UVxm6AjOGMsL05cfMYbb7VfyOs/6WXDzu
P779cYFtl9cJhkL4ruOy72pJScb7qZcgul0M9wByEe1KpMZTwyA/mpN14U/qOnf+9Lg/GOlyOcrK
G3sw5WqhqLL2sE8tcxNsKdAQtGfoSjCqPfrpcDOEWBo6oz33w8XlpsbCj/Z7os/7vcPaUaSbVgd0
ML42yaUO6l0Tw7Eq6rVPcisewDaFQ4R1Zti5CRusJrUee/PVl82bMU9XHqVskn4Urvn5IYc7Q0jH
Sj7lCwD4ggttuGYrnDLuGALjxhLTe1oGW8mgXoSclyLnQvKXqD+XrflkTN6D5mZl3FsJPewsIFDl
NL3YznBXBM5lKbJyz+SVhT8htI6MedXdDc5iXiUJ79qqvqkmZAxUuwnBJRTVCMQ91FwbGVoHHda9
2dmOEZCbHiP1frGf+JfLpeJ+GltkAZEZg7/hS2TlxxBs/7agDA+3IyS6DCpvPaTZjdeSwZtKbiqh
P6AecmC7fCWGes4GG6JJPX5XfFlXfcFibdFYWOgEB32JyE0+Uw63MI0Sfaomg2ZG6T7zUvnJvOLC
SqM8ob7kXJz3rD/K5ZN0JtDYgU5XKBjpu6SSfVVeWSEjyonme2+l157hvDSTIoDhBDjP/UOwsGE1
GthR6QRat5sPS5Zcwk7PebPxNUsfBOMHTsZESQyXxhpbdeagOrGm2N1vKr8nU4N6djfl7DXaNLiu
uYj0ZvzNcvx+cP1bzqNcNzaFDBhtE/i66gzxo900IBSqHQM/zv4RSwq7uGrn8oJdQxdd7mNbncdg
viRz+GGxz2Eutubell8XsBmqZNrHhSDCWkz3vQUcdcCJ6LWuTewJhzSTo1U/kFcfS/PdyxiiVKZ9
bVbgmUMJnGn2h3KdZdOTD/gj9i6Ww33cd3+wKkGtm9wH+UrME3BaDynHy5lYQ1XhatL2k2YA47ca
7ZfBYbxZjcM1BQ+eP5V4UIG84Bm/ZmGDCaaEoBEzfE9fLHC9xewfrQqme3ctQWCt6TZ1MEd+ZCxY
5EZ0BWKHFG8eJJs8eYlVcIoCbnmGz3fVwB62BWa1HV1jx9cUf7fNkMc03CugYUxcc3idhJei4VQG
GpmakpCwHQisee1+NpLcTNDBkMqru6kt3XXm9+fGz8U+HQhYKCv6zhau8UEPlcWTNykn+XVjVw9R
7fNB5PmnYDvxaN8ayj3rA+xwW0Fywh239fTyPQctQaUwPtgxTlgBRSEgfFdRtel80ezQcNH6kMel
o1emCioieY5knWLUcarpmncsIdlrPfQmnxN0KtyHyvZZeVfg8KkFpD0NldDYOw4PUpQew4rZVLR2
Uf+tIxugNt+wloEFcQc3d58I+5Ptr+JLHc1fNjefUyR6e+t3fK4jfj07Gw2GL/QnRhupYyFBbVUt
E+Z5gESrvE03WOk2M9iLsYh54BM37MKxOWmfFAKCSzd7+S0kjE/MWZ/lUHSbrAVK0tbqh9V/szPy
6Ykp0ido/5h9NJspT8ch20w+wDkrd2w1tovFHxaTSjOWUJbhhTDfilYLeUNiTZSg8O8wb/c3cePf
4S4uSJFV0b7MRyzz8QG7ICNzdtCJz8ibA9U3QcQNhbwzftcrD0Xu0sTFPjWMl86G4moO5kOSL4iB
QDz6ZffOYOALAt39ktn5Nistk4bAB+ErOgth8VybxI/wQOUzYQFkLglAZQlBLyXoyAnCZCsbyO4L
xchXGDoHSOTsgPmFJFAKFpfRumdYfDUX/NDHgvYhgbxNCJGK9TTdTxVPNUallU3wZS8gITLPHpd1
YhbvI5fx2IJZK0G5dbw8ooXsoBdOGZcwCGMJJwXlLZekWnalZXSnmTOjwQJIFOumrh/F2PKD1rKV
LBdoIOh6RzPcupk9bWuL9UHaiq29GA+tdJ7t1NoNgfPchyir0tAC91FGa0pRVyZGgrXRmogJ73Kc
ZWSeql+AucuZx/gBPtimbPnJ9pfpMtkFVMOGQi/J5bBH7AwF2Zfk2ptTXrnbfq5eombEQx6Yz0Qg
aTzzHK1K9ROFwdYNzB+Ln3QeUh03vOUYBelzWnQoHBLvyRytjwjceTEcjW7wDwaeSk7bimNrzMJY
P42kTM7RhMI9iE8gNZN1NbJtM4cN+DDrZJfJNmfyrQyCBKqqQaJr7LeMsz1IFE5f4hrkH8WwxtXv
KrPDCwFocrwUdluc5im4syOsD3GjT+64zthwJumBER1r0glu+eBduct4ylK8cNLgVlxxNmjcytrq
o3DeD4di6KGcOstdOfYxY34cERM1MgRfuR7LzZnxJfkl6ejfJKn96cnp0ETupkr5Xg3vHW3TdQPp
czMv03tY2Pc+//aR5eVaAXG5SSb52hKju/EDTmQhj2DPacddxfN3ns0XuOA1hBpYVNn7UlEr/3Oz
+/9L8L+4BLM61JiM//sSfJf8KJY5/+Ma/I//6O9rcPCXbXkMrhxbCNBntkMn+m9aMOwTWiBAhMGb
WG7AOPa/7sHyL67OBL9AIpCAlz5/hn/ehN2/uLWCyIC1Ynseycp/5yoMYON/oTdsVGiOz+xLkkYI
bBgt//MuXCeQG1v26KuoJujJm9ZbcU7cSJ2LHHFxTqCCco4+1lfhfEro5qSt0wH55HM0jdWhJsGW
xPz0F8Me0j42Jc2v991z1ug7z+C2tOBI9TjQBp3Z/6Cwv0KnNu7tPoMVZUFdH0qWYWEADNF27Oim
NuuLHVK9N2DG816f7oyIvGA2EaB3q1O3GIfGUOV69BPy7cHo7azaLTcQhe+WDIOvquT1IiMuM8DQ
RVcaLP+dr7FIOC4I42JWuThMto5gFE5wNyRMLqNaPvRL3CJOFFsV0cSpVfSQlLvEHm6cbKpXf/6n
n9yXOYBdjrrq3vABjSLZmrYFAJA9lgOPgykjqExZxhFafIsnSkY+Sry5e3CFfalZJq5Nk8NaZ6o3
yOnfeLe28+w/Nj53axB406FQwftQSHC6lYo5gJhfXiO/vHHZSMLlFBD71z/zb+72P2NV3SWkB9Z+
vDZnlWzrmj0QeelLm2fFth3vIxOf/BFgpMUWcGo2RRictApR+RmxzoIqGjjFtt/agTJ2oXT9jTvY
v1HmUHqiL0AXi83SQ+RDRu710NSMXnCMwRZt5QOdvFuffZMp8vJUZiQqzTa4l+TX+iYkjYcvYLyu
Fy6lLtfO3hMdcjdQUSbD6tYlNjmQqnRMegAQoOB9Ui9p3BGTCnZpAlmC66QiQOySX8pseTX5H45T
37eJH28IN7WbaWjwehfnKcNz0k7seX09t+24TNXCfsJfq/qKeWYYE9P0gq8s4c8teLr72RRdB9yO
6Ze/A4NY9gO9Sne2WeG36a07WM6md+WGH5SLokJQdnemfpFJoAW8UOjV2pGzwrOdET5UITPnOSQV
BTxtHS/Fb2lRtWhMlAIJGOxO3IQNCZq6ErgUKboLF1+KbCk3hG7AaKfLtl18YI3O0SEeAYgqMkVN
mjHCYXW46tzo2q7B+k3+HedcapcEnlbyl6Z9Cp9iyxU0Y1JrfkRYnrNhune64AklS7XO4Zl0heaO
SGhofaKQDLjOngFEeuTE9TQomirNUhLN4z0yI2E5GkOHJRqJKSPylKoEvkniwc+NNz7xOX7JwiU8
t3N10+oUkFGJNytjMV7EkAGbjixo2bX1xhyqccNlcZcv8gICBHlLxIaIBfTO0hf2kHGUpzfRumS4
ONbXMDAQWBoJMfvbMEJvXRusF8uGXzVwiaE0i/tgWtmFyyfpvTF4EPZjmaW3RFS3gypeezIPsxUi
CgGm609PsSSPXLCDbcq3OWePzY6OQGx3V9fiK2xmnhz0VTcuJ65xZLPutTHprnZ57kuo1TJPKBjy
wp+oZVSy7vnO0hbzlc3UruRX64T7LjBGb2KXNTT++m+rbo5dgMypMmllA/XljG9Thuyfo5KEXJiS
sy58482Oqcl3FoMS7Kd8JJyRcfwn40nKyNzZV4FI2GR3t1Mhlo3ddF9YA0O+4Wl37g3ogl5dE5Ae
iPI5062pzRRJWN730XQHwIg9gY4ONPesuV00MzAaBn6oAfVlUffaN5xWXUJ6tg+c8DyAMjl0njo4
jvp2UQr6vXofx4B9MPTCPlQexAD3zUrwKvQBzwoOX2SlpsnacvL6dEgqcyG5q8QtxyW5B+j8EAXZ
pU25cTat1/Po8GAC86xczS6nd5vhSykhTxLw2XZw6PZUS/AHGan21UJdRJhwpRp/B1XkUZZrvWZz
l+s5rsKtF9re+juDA7vjyh+x2i8ObFNrQfGIPcEarFm2nf38xjQxRPScuGpVUb/GRwfBg0xUCXBH
oHh0K9YVav5YrOA7cDhtxdMDNTwiihr30WbTxulOS5T3V0MMgrq6Kmz1VTnMOBE+c4PteD6UJZty
2Ca0Vr8Ljxuvr/dspUFIUlQspBkpWyb9qRncXeuzVke91m7nOsaalWXzRnm2WGfPLLbxjEy8Esti
fPXM6TXIAc22qfEsupxQBkvwsaGLwu1NrJg5gpqoDq7QipK496EdpN8GjY1LKADLjnlVrOOQj2Jm
wJ0HCru1tYUi0D4KBp+XWc6bMigEN8nwm9ASTEsgevCurXUU4rUA3o1LFU6307G9xmV3XSLB4Jof
kXXgRlX29gNeTG7g4A/pv5xb7dDQGe6SAF9p81BlugJSI8kuvQmia0bBkaDiiDraGon+KZrc4WA5
7OZKbe6wtcPDRObRctM4V+g9YjQf7ZJS8KAYiP4j0R4QSxtBOq0GcWi2JcVN7ObqpCKJiqUNrhJ0
IjZ9unNmZrdhlHKT1M6RBPmIyR8pRkYSayvJkuAnMRCVlBO8xXTUp/p71zr3vdzY+HHpGz/2+nGA
i/zN7BhMl9ZwZ9rWtUSJ4k9rBIrTAcjGwKOED5SHmINM+3VvtZ8EYLVbZeyxrJjoVqT2roTawJKM
3SPoMB8xS8rjliRlflS1/MlQt0SF8SsT+1b+cbpwM4w84y1A9sJ5j1yRuJq1BcadIdomxKcIZiab
lM9tgTKmo6+H0eBjqA6eFsoglhkRzEQWXTQf5YyU8XMAu+KmDwif7AVjkUEbakjzPRQQjpXFzjJc
msNMooqMAceZvpUvU9cgaC92M3vus5kZt1IploPgMVez9uNQjPgC9QmkgWnUToXNLYGp/jgXYEpH
m/gbCSu+LQAztXtHdt0nCh1sPNrLEyPoWbSpZ9LOnirD3mNqjw9h2Me8t1ZBN/QbJrUufIhyn1B4
2YJgr3PE41J7gaQ2BFkPmHA4eWQcHxJOG6N2CWEZy7kc4hfieQNZh78C98ahTMTWREWki1CpdhMp
ZjYrG10RoVAs7Npg1HbhWx32jwZqI/YvoTYdLVKhUasJDlrgiuPHXjuRvPFZdp9uacyoITgH2ByN
WYuwF2g+JzOdNrLXgxzqDqtEQU6Pupi4KhUucFctYWXUTLQOdzngnr7b1RWb3JHlfsmVza+b+VQP
2J0y7XniiDeykhIjNZSSQY+R3dWK4mVIopSywMoa50vEvd2yLj4aqUX7pHiQvggEU26kLnrCGCGe
WrSBqo/56Sn/WKli9yXnd+3QVTFNewDTcoI4D97C4zRfzt5dgeIqikkDthXL5oYL54p23DrURqwo
9c01WAUm1QCZhvBaWemn0gQcFdVXdsLGN9VpuY1UNJCMXichk4b3g9O/uuND3dQfLYIuU5u6mBqx
a87Ib3Cc3I5UK5Q1nNqZd7X8UXZzPdKla0PsX8zQKm0DS0Bvt9oP5pv5JaWGuobnrGVire2cCGOR
FOH/SRkFrLxBHEoaD4RUt4lDtzEorzucZAVuMovwRpq/e3wAmcXnP7U4ppjMQnxT1K85wwiE5ntO
wE+dFp8JMRBetffIScC2L8Pe0ZK0thZXRhOupYdlLugOodapQbti3OP+Ni5GKAA2Dd41I5s/skzy
49kQrYhpCFAOlEx+YGDFfPr0IZs47Sa3i7cEECTQdGTO7ZMk1E2uYdgJ2/qiTXYqMMKBajcVZi2X
uYswzaelJ6wvIL4IvkPjontxmThAbxjwDaTP9OqvfHf5MP8MliduJ1pNF+vAboCtbsZaV2Ovy1xJ
a6betjNhVzaHldbcQcIRvLF00OGNhoSWvrIACgFWkz2dGKvOGPPwJFBH7SAfa5merbV6bhQeKi3a
86rRgeqCadKhJqe68UY4LEoBdz5D4iVkxIiaOMqqLIHsY/ITGP0Ch+hB5bPjr+XCYq7/rbH/VVoD
GPcz9wWilCWGQFurAqPxLdPqQFpcv42J4LMQDvc0VrBYBmutG5RaPGhpBWGqZYSS7aOWE9ZaU2hw
PJlq96rEX6i0yHDgLuPmHGo8Bk1Kyw4XrT30tQAxmd2T1ErESssR4665T9vut6DLQ62gfB8MRIq5
i1KRfequHUrqEFSttHRRav0iuALelRgZJQATPozM3jghGkV8FWt3o6stjgE6xwkaxUIM1Yy6bw/d
I5EOIkYIIEdEkCyv6y3ZjR2F22wvYIcLbY300UcWaCTtmoAtEZqZCF1GjIS/zFj91jOPzFRbKB1r
JOmUY6Zs+Hr4qCrnCmelk/PmpZAGyBoJpinuTUy3RBy3g9WeJlQN7OeeOpnyKGRdlEEb6tx7s6xf
I4yKXAJLzZO6t0prk/kelXhxD+v8tyYxCGSdwjKLTH7vsDqiitlXydvEmJVYJ/uLwGtfR4tli92d
UrAptuPd1FXzqkW2ThncNFwSYE4YgTgqGxjL8G1W1VsMwDzqs+c4EANxv5bRartkhLFo/RXbBX4D
mhZ+i3a0WJEEW79vt2Exf7UmPynRRPJboYOUTfqb21iP+AnrjGjjVu1h8aJf0/Ymnt7hJR+N13IB
K1KpK9qnaBRjhviReRkKdgK836fB57OT/7qB+pLhb70wmC0yZhC2/RLKhqy4eJ+YoJZWtxdO8RuV
6WebNq/z6F/sdj4OtdqZHTXxSfBbehEnyzJ7JegYawoP80xBlZnyB7o2HXEh5Gamv3QO772se2V4
8EpTzEk9BjB9sqObcL+4FO5nUCnEY3p8EHGzzyhQsy2kg5E5/tadvJtsplEy2LifmGhLB8KZ338u
croOAmhVykNWnB1QUfD5a5vXNGrukw5gUw+0vbJNfXN//fP7MIF+dRS/oTUSjadOwBhcfY5Nccs7
YJPnya8MjUvZUwes4uR3cqlhdK/cvPnqLtFOjckn6uhknUlxPyzTVg4Uu6yAkstIbyj5jGJk12x7
biJm6pZXEMPm2xebyW8q1GfWZ9vah1oRmzpkyQoF+RQm8LZ/7gtDXvkpyY18l3IN3xYTR+SpWM5B
29m7aolfCmXYqziPc8rEbkjWL072NYfBeK7vFrL9tTVl59CM+NtmHoOj3CCjWA8vxCkOJtPU9WgM
mBNo8vBydBDD2LxEeTsZffRBN9092AUz8gpExrpojOFYO2hXHR5cdW7eZ2IIKfrydAzm/D2Jk1u7
540wczUfHJrFfClXqYfkui6suxQR7batOfnMTnttdBhbjPLL5fuzFbBNep/hP+r57zE04fUqpnbz
vbO8gMRJb2tuvfGBHZG9DwXAR6QTI2y4AjaXGHYNRQCnGYajcsyauYL5mHtq3hmj85JkiLw47k87
DEPoAAyotPoD1o8vjUELN6e25ywsbmeerWLM1WNkEIoerAlZ4Klqk924iG7Hay1cpZJ83sLHqBf5
vR/Wh6VxEu6DJK8HB8ORWLgLDQFwuLzi/G01qt82Bfzz3kzYMSZnTnRsplhAbD2dVwhzHptuNiR3
Pliy2CPp2U2KwRTEj86DA87XaqAm2WSbIWTdvow0hvzW6jmYaxRvOADpQQzuogTm4SYfxjI1dsr1
1G6oyhuMFcsDu4O7RpkbpNbpfeaPj1yN+UJgAxn66rGS3q6c+7eEbvxVNCbPuIe6iYEDa4Fr8r6P
bKqpB9XhoyloPFr2RzKp8JyRBHHAp7dxsZ1Dq7jqXwdiISVUII7vnAv8DvhT6888CpI2uyohEK+6
AWKNqUlGcUW4QNXzTx0SW7RT56qHCSOm5t0KZj1z5F9UKQCcwQq/iyZpz2RLI3jwvUt7F4gwKybs
ynmY/f0/fIlXXZRwsp7DZQ8j7IvOwbSxs/jbKRBIuEncrno72BkuN7kEet+BlENWwWjEvBKvR9Ec
lqp9HOkLrRu9IKFQ/FI39s5vmbUWcv5ITF7Xvn0Xqnpcg0TdpTMznKGsL7kKP0dyNARyCgoXOK5G
OEc0wQri1w7bv9QFDdKBN81AyxCsynl990wELXuvapxNfU0NoC7q3aS4F7ZtfCvB7qWQE9ZDXj+e
g4KdpwqLYMcPz7g4GWjc4cburZfIq7kLqPozJU5U9J8OxdgwEsZVFo4fs5QMFViJGeNThMtol8Xj
B5zFvU2BTfC3cUjM861lY8cfYhkJdLklG8mq/VQlixlyR9S+eKR6NTEXzodoOjzSBX3xQTF435s8
RKmlYhlYMoimSrzTF+Xv1432KnHn45jiFS7MXzIvuX0T+RktOWNc85XCt5Wkb2AKx13qpj+wPPZ+
SdcqYQtN51WwTzaWh5kPxsaYqvPUqDPbh0uG4w3pESuuPt4S3sxv6KXc6XD6OayKs6N+Fsc4g+BY
cwZCkaQ4GjfVS1plHzQn1X6shv081ii8ogiMkzs+ZQWHJgrCVLTd7AFa+8pK7XkTtpNPs3KcoFEw
0KvmJ1bIPzOt14T8Wxt38DWWiDAoGiinua5jwzyJFk9VYwS6W2/5+7Lk42Iqbh12zsdN6pgbNjS4
Hr13BWK2OOZxuRGxe5Xxw0sqYPHOXlLsaDx9FiXjTM+qzA0SGWOxjA0Zlm/fDN+mlG9HDIKC13K6
DZF3kLqZ6fC/M/hoNgrwQeLyB/JRei0eO36SMzTQ/V2U9Cc5y0+ZKeAo3vzEyag4tF5zacnF7rrI
d2Da+Kfadd6BiL5MVmKsHGeZYZHl697Nmhufj71bAWy2yBA6LmMlxv+0uriQ4IAAQAONAlpZ+0wp
F54Tuhve5+u0S89hZL2ogemIbDzGScZj1BQrr1QflbQ6hjAtl8OECG8veecdPT51PY/RjCZAwsaS
D4Ty9+m8XItO3Melfxeo6jgpJhme5TkUFkYcF5Q5VtIFU9aGwOjoPlef1DxrEued2Yy8XWnxGh3H
ZGRGfLiTfD/A7VMG/23mJVsVuzxKA+6+IQk9CskAHUTkE9kFXdGXE6WShYU5xr55ZaZBx+6adagx
UbasWeZkE9tdwjX0tYBqkskgL9/Ozj1av5Y7Orvwsn8BTrMtRZg9NCXMT9H1W+5bCoOZz+HLUetp
DI4xZMRdZtXZvs/fuYGx6A7tt0g46hQwG0hbPs6yma3DMjIWaBF/HZ2JIROHmUM3lNeBhG1ObhXA
p0fKixM2P0hU4zM7O/qFwWC4GhIm+QjvWwHiquVfajArdUrNa9pPFkkBxHsM6H16yNu55FfyIKmv
I8Fje7HEg9EX30HD28qfbgrJitdn4M3wH3EWkWxWFNOXCvPpELCggMFIeKR1XxCHjlxZespCU4lR
hXHualKEjDomsqqTXHFopG8CUeAGX67MmujOMM77FDvStgcDtfZ1Cd5QfXEN9gB+wUwuRSDRbkwz
2gzk8/iH4r4PkhcGhnS5fGy/Rvnh13s2ZvdB5Ib3EtZlYeTLtcz8q3YyqBGI8iwFpJuwqH9zAnlr
igfE9LxFnQknMAMosMMFxkdEm3tfD4yJgwDMa0vbNBlIEYgofADSRzKRjuc0A7qkEMqjBUr3ahEW
r+IqXBPO43VseqfE4HsWsF5Zgqw/jpSYkI/JU8OHjzM+kRZPfU4SvSWquZH+tdk++APhQiMMHvMq
fVItsNLZhLKWtpsZQhSD+4wmkI6f9SEXZt7760k0F8PxzpaM0AwsLF1oC3mHcl7W/Nz4p7lv29US
kT9My/uqjuXGKMhGwsZ5l7Cz1umD3xvGjsOC2A2sfppB/vS42DbTxI0gVhCeZrp/DEGPFS/VxuHW
VHlBAwQIilLHcdKKBPSyJNsP8/xjuSPYFyq6kiu4YbTTFaGDsypgNNXDvHUbsCXDIFoymSRWqItQ
p7RuAtI3u2woLkAy0dn4C5cn5aFJIWDGvO6o0lhsE2NmW6WpCuZcn6LOeejjGkl9JbKdgj+5Ft4Z
wSGdIlNtZeEwB4CbDjQsC0nBTAd3GD/NXlE9qMi48J2/HTyGNxAM/I0Cw7otrWi5WshtLplydhwo
11MDHpjLo3NYnvKC2aQAgxeaqb+fsk9KvOp2kM1Nk31N+XgHtnO4qiQgaeUuJzRZ+cb2jXCXuNMJ
wR4VKOHRyYvi17QhbDgXb2MJ1aHL2IF1RQXrzZa/bDcFO2bIPWIK95IK/CZorCeDcF6WqmuLm+jB
Gk1IyqZ/HxnVf7B3XktyK1l3fhW9ACaABBJGodBFl7ddXSyym3WDaEPCe5MAnl4feGYkkjM6lO7/
ixNx6LpQQCLN3mt96xTFCJOtbBZm6KCpFSn0OOTAK/TfoNJma3qDBK/iBp2aryFGB94lT636+p4n
NduUTC4mmyEcpaFaeEbBFsNyt1VUCkjEJtUd76tOtutKVOOtcRGh5u0AGzlnR+2zUnCaPQoOw1tF
haUsXFrpMCe3mTndME/px9HjcJ6ijMKrh2paLtx8aVj4emCGEL6rpwvTJviwhVVpZek3C/TQQnrd
XSPUk0qUQfS3BuBHBDcC0nIKH6m1nKGrs3ytYtsshqWStlzDsX90UdbObmnSxaNNI3x3XzKq0iao
DqPVrttwPuYj+zMowC+wvjl7s7hSpHpwZkC1FmPQJUUl6emDTJW1GBJ9mfeEKKJKbhZZFR/jbu+4
NrbA4XuagHtAragHNSYahvNQUTBOdDgBCabhYIIhFo8olcOjnlMhNpCzLBEn+OusuZZuPp7Z7dLh
8u19THjFWq84zXXoRwtDruuhtgHfBDilSLczM/3R7kzqDLUDpLgDDIUbYFgMUNuKWNdOzsjhCGRN
hzQu0zDDaA7E/4E2NMfHAW+Umvo3FJHZg4jbAlPUSFgxAaSEV1JbKa0x2kdpe2C88Xj6KV07M8C2
OVSjoBraq/6/5Dff/p+iujGBEFXyN/KbLkij1589KOKvf/JPD4r7DykEchnH0AkmMiU/7J9R3dY/
kORY0iP3kyqT4yF7+T8mFCEcKZFf2hIFjocL5p/iG9MjlMjU+c8h0Qirivn/I76xf3ehSNdyhe1x
acgqMeD9qrzxWiLN2pnOLmprWwblxuiqb7VbPVYhG7SfbsvlL2r/f6OO+q8AJARDv7L8+So2ZWPd
45Ncy5yTG35yvIQQJPDHdnClkfV0JIhMqqBOzGhG+wOLLIIbYFe3v/9QY/bR/JIg8ONTadxIg49H
PPPrpwY5SKMWWS0qweIyhma1aKl6+DI8Uxt7NzHaS1bKtEp2Xjkc63xrWu6zqsyX2isBORWyW/zh
iv6D84f7gKjLMBgOyKt+vaJyLFUW2Q1d8Do+4zFY64IsBRuo+RCzTNpZ89ixPlDcEB85/Ps/fPwc
JPTLDeHWW7DsLEakzSCbh8RPj6HwhdXT5wDjk4CUySjNsmPcT1O2p/NKSEIznZh2vtsK3kFpbtkl
y1Ovy+9/fxn/NhhcadG+dAzsKB6x87+lAXmewL7apTSTsdBixk4/uiEZqNcdvOkRiigt4CL901eX
9vxjf/3yaNr4ZGt+8ZCuzTfnpy+fCCXCtIR50NfuNfbsbKHqCmnMCJFYllGGv7w5gKhvu4NmwVFQ
TtizNKPDLRp36VrdrZIeRS4hv9hWg+Q1bSEBwwDcBniD0xxlGRh9tc0vbUUlNW1ab22RfmiFXrKv
YBe7ogwpQOXN3PY+xLNiZaYHDZofUezVqH+Q6rwoPEwFYUblvisJhDGpkrYJZZDEPoxgNrvRBIyN
2JIE3Bw/h0Cs2qovhgw5X2inXNCeHSeD9FiF2jzE1I4crkavFL7mml+uCk9aJ1eZn5i1zsp2yH0d
NWfd92vTrTLKDouut+bQgnBYmxLYOzXXJQE21krr3DOVEeOoDJumS06zkGZ/sw6L6oB2i/ZkYX8n
zZLz11Q7a2dAEpt0Hh7s6hOlG1J3VeFt8upZVMmpjEV8GFLIA4ai9wKABhtVMctahEkYoskMZIXV
XU4UghJfA8dcE/846drVGPBzU0l8npJuOhVG90jz6dVx2Wdz0qjOfl4coD7cm4Dsdl6x+mJXBntW
gs3dMTogQ6euNBYkXQOdCEZAMFH40WvucICnAIKDDltk+MGacIF4ZVJbqttuABJMFAVhE3vLjZ96
oU6AgB3Ol5q5bwx/X1cTyQl+9y5r13sgp/RQYXQ52BwXGEVLqZz74HXJvhTaKwSc73qP0WW0Sn9J
Ksat9/G44UUHKNQ3KGfOyBHWUWmZdAg56PGA6ACUr7GyQYInbPKNLt64sJV2rpt+cqzYWvvdbPOx
w6UNxHoEJyWNtl4ZYd4sm7LHo03IDzoKQqjbOS8B7hyyZ86ZRvqsmYqusuexQyUDdCEgza05Y0Oz
Fu30hFkCf36lEbI+mgi+qYPA17bcXVaCcAoESOPJtOe9IkVRxulRZ/tEu4UyNQJjlKlnsO+T2w7X
em7pqcZj9+Y7a+WZALdoaK+N3q521GG+pehpjpZ14TV7MAtHXpy6PYM4LQ+SEIrHBpxybBCWoQuq
F/6w5vvIA27eSxsN3q7P9XdSXA+6TXejdJxp208uMEg7/KTpPcnTAZwHOywulpTtFk2KiVYoDBGX
fk2bqQU6Tfxv2JACGYzsvEjKPBlQwyimENhgtQn8uUoWq7KuLlZck60L7CPz6dJiw+m5Ly7RnbUY
2fG2xdIVYbx02nMAjXXfBwK+jd8ehwFJnYNgbZvFZ2DZ4kK9cUGFPd14IruFomVhqLRjaHCpWTeM
GM2aPaSLYkvf3Xvo2jmKNZb5rnaidku9014IT12jsMieetA+tPG0eZZA66eTLV/Zs5i/Et2pGDYY
8qqL9OES++EbPU7oylVBoE7jJ4s81fotU6CJTn2ETWlRMs+EXI0OZlKrkQfT+WpNLrrSEe+eoBf4
lgov4qjLzNiqOURnwExI+a1winYF+w75ZOuBZ0lDe41DHt65Gmeck1ikRnXtHF2Q7IoGQxnINZKC
LwINiNTivOwIU00u44BoXjp0d/G3nwwytDeUgjhSUtkPNHqPhTdLctxtXw53WoIVHCWYe2A0inI8
TdzBw1h8NmreOZPiEIbF8sU0nLspGzB1kJ16t2FirQWvRrC1DJqXWYI09EcbCPCZBsdGzqFiOaok
MGIucswV5YwX+CmvRjH5i76gVZsADsSnoWmrHK1QnpbDyjB3EV2YRa+4sYCsk4Pdjad85C5KMgaC
ukTpgmF5AdW82Wee/2Xi+a0KnAsLq2HhmBBebKk/EvwNQm7+BlLS1YKdxtHYUTVTODo/p6avFgYl
jpDkpXBqf28GXwcmNorWERJoS28XA8IhwEpWsZ58GyQSNYBaWZvK1LadZlqnrNexwIX2Y6I7h3rM
PIY+ss0q9M+jM/ECxcM5GcLgoCgSPOiBXFlaXGJkYOIcsu5Q0EgyJ6b5QPEAclaunQk4grL9WnfQ
5xYF70mm2ueu40jbNQiMDYdtDqAcefBgoISNu4/jEYlp623M0nlqc1p3fvBG+uPwWGRLxwP0XUaY
7oY2d7kHfXYiH+PGb3d7VHcR8ChWuDEv1bE0jEU36DT9yW0li0NvuxaHaIX3Qx9YYFW4AaIq3RrF
hMPxmmM4CbUZq/84h3/FOxZvNNQhedSWKlb62Dcb5SKYc/rhhE/lr51C2XXJWtj9adBhoNdzbPaP
n+FaX4N6iJZlEJSsCybJ24PB9spmlPgx8loQuhTVh+GC4TmWOgLV0r8VCdFZhWGtvHkz4VR0RNTk
cuQskeLqzjcrYW6xZlzNmDM+KFRdJ/b0D8jJ6DDpFFWygfaE476mdjStNeF29FQ1hLP5BKrJhZqB
xTcSyn1g/VQIuHejx+D2srnNHqs3BFbx1k7WVkBqcx97GxTUh0yU6lCOTCddoi2jXkBjqBVuRfis
oqzHY5/aV9e18a6KcQ9my95ODQU+0bTR2hxPGjGC9tRV+04r9YXSM29Tdx0xhHlkf5IUW1d64hIr
NvlQ8tls5NGUkkMAlIi4b4rm8Jl6tPGarfCFQrYIhvZTRt7EknoV1rjKubU44VGkvnZZ6u+8iuDj
VvrHQeK1ruL6DVE9HQ5ZufQoqZYiCtr2TXhmm9kfOrtfVk5REoyF01CZXb4Zau2lsbKPLB2AvJQI
Z30oD9TdXfpO4i02SXeJJczNRI/bnU6TwqSNDBguJq21zSb8bjD8N6QzHGOKCmitDdL6IghR03uX
InLSkLZQCMA7OBuCjdka3OMRBtEENDt4HVJrxDdfMLZhp2iEd45ELOxNg5S+Ec9xOZuPA1zIDW5k
F1eyTzYaRWQi2fArZ4gBSIHa12P36EofQg6CBTlbnJsWiAskyRTzczu7oMPZDw1hCGnFxXnSWaPL
AMNpN7unJTZqf/ZTOxir3dlh3c9ea4H6O7C8rTe7sEuglqU3Qh9BIIp0XM5+7YHiZDr7ase22uG2
PZHsnOwM5oHAc0+idXB9Dzif4d5ugpKWIdxCJOjjS7EDBM+CGaP3zx3E7rMe++pNLcD17HPRKsU4
N6iaN+didqCPUY8WYVqRJJUQsFRgVJ8wrINEWYYY2PN0esNYcMz1x7J5R97wPc9ZgsrZ907nMcdC
me8KbNo5Jk6SINGYA4hA8gCIekUv825jpS9mSz3GeibzpDkgV9hE2O6L2X9fYcRPcHlYjnUtlEez
X6Rnx2jOCus+euhjkzY0x5AMbCwYXSsKMTRR6nZbFOh3OzS77IDVgKykBZ1HevmDOyMKGm96VeLW
zeiCZoYYGAimnBlrAFGEct5W1+plbRB1QquMXUNLiaeWGB+zg24OBJYAkKM9aff+1opRj/tgMx5q
m6qth/q7bosrbpVhgeCOzaE3Pjol9TJsCbCmtH4zaAYGzjzbVpX/NSJSpBvMb/PCg+cDeKaPNUZY
W3Dva8vW31A/rqOEFqDdYelte1Iqvf1g8exLQH4Y0/jadSivLMrXshq+WEWHK1c0b44aG2YvHPFf
YblQEcywqwB6A3zkW9aaTeWFeE9taac1+RuD2ZJrQHGAuK8rHn/2nmlNvne3pJX4EgvaYUX0rYbU
w4NFeJa5dEnyjEkrl9WFRhvgScSPD8ZUn9KKmzgAalPgBOzMqPmjgz5o5Pj2J9r2q0BivoEtig+J
OjVOHPaoiz7DIx2P9amvVL4Ks4FygE+YUkUY+oPtqtecQxr+EGuih4yCXy4tNAxTlz3YpfpshiSt
TVSq6xCSaJ7+SFjwHwVSjyKwrkmRdAsaEJJaLS9IMhObekACYTLR3vxSluWXwO38pdmiWUTfhGaw
XZFFoBbkcCgWMXEZAv8Aozdajo2/NhJEJcG6BBuwzCxEICKgrox5Z5l38J5yiyoLSUtLNhcA7MLg
3k60eIQxHOlmr7usOREUsS8N55LkmJOsDJ1eVbWHKtdegJNOS9fs0GZmVBwbuQ10feeqbBXGY39J
GpTc2Po3keLsM2IGiTRjA0QVHeqQjouwKA6M6Q/SYrZGqrOLKVCf5SYoWdOpAYa4JBLHrgXYAgZZ
3A1QJQgwC3HXtmh5tnTfb441xOdMpa8JlfQitCQdt+7MCnhjJ/+CSio7CV+tVOSqnetLlCHDTKQg
8MR0hnXXdGoX8MNd+ysxhMCWGnjog/ehsqA+BO1YH378nxA7tmb5w8S2fD62YrFuHlWaj5xUgOtz
/9ad2b0RWXcIjfhL4q/ZULxWNlCQ/BpI+Y3wRbQKBk2wUtUkM89TddV+baW76lMKCR4tRr3ADk6w
3nKC3U2SzVmLoa+1cjWFZFUl7hn0A98s2WSue4m6z54Xfk5nW249d716mmuIqXdSJrssHx9bxmKB
xsMdmp013h1HNUskxTsB0Q75eX9WaXgnJloQ/zTSvkDzsOzahAYG6tfGtY9ZidR1dAd305ZMlHFN
zujsTr3E7vDWE3dRdjfC+3iNkdXpbvwJPuVntRgqGNzoviIaU066y1lQ44qjZU3VYazpIhWNhZ5f
q48VUR2rpkVi331So3si08Jd1iIhts4+6AY5kA4HbDzRH0qtHcHuHUR7u9QJcGTsshW2R1TNgUNY
i02ngK/Eu3YaqhjOe8VtN6JnNK7eUh8RCUchsyKk4GPuFyvNRSKUjwEkZoIcGt+jrxcizhui2j8E
gMQ9OubXKDJeCZtGZMt8wV8vX+iRBY9sVjgKZjQ/qqDaGdx3KOPaaaBKQQ+1e4tl/8UJwLCLoPwq
aDjpxqxrMyCKaIg+y14cuzIBSlDrrxoG9mWSEExRTMibjFrg4YloqjbFCLUSASz8SWJy5+luyhEu
O2746E7zYboqt20y8DedU2x1EAajfmXbhHFY+OzMISBBUEuPODJI/Q1Hxg+ZVqmZXClmHZPKNj6L
CPZZGOi7MgcKqRrrGHaNf6gG1W4MBCoYHqaLWdu3wTQx54vR3djORHt1QPFtlsLcTJ+KoelX1Axj
VvPikCglVkqPtkOLWkD5JgndpU3XvSwu+hTsOuW23zo/XkjpIsluMo78A99MacFjaIB8kOZz2Hog
HSYa8FkAu0Y9mjxTLaVu1eaPjrLKUzPMZFb7VjjuaUS1EpT+hyvjTZWqfYXnDr23vhir7i1DeAP1
AA9Jm72CtF15gVx6rU81Qi0x7oNbUEiASvToOVOc2SXU8LpzSmOOnAkohMh1/OhRIhp3jP7RDonR
UtYXG4Jwg/rC7x20NX5d72IsNrxfC9OkezRZe2fUvuoZYjZN26RkfnY+/hJezUDzPmTfAYpHul6I
m44HP0/z98zCYFZL5C4hs958gO2MYj+zVK1pgsPLlk/P3FPZzm6lAO5R2NUnS8U3JLbTQrPCbU87
mVktWhq5ep768FWPXhLq6otUKXcbQ7exyo8wC/rPRuSK0/yr3kJQ6PoPOIGqnWuBkjLDD60ekAqm
4xUQ7CVIJc6bGD4cBQfWnRiphbfNh4oEuXG6x01k7DoQyNSbgjl8ZThWfXbReT8fmiG+Oaa8htWY
wUmfViJNsBDVETGkhrUGsXNvBFQH5aODqZy98tzp6iD5CkVU4jmcfU19MK1My/lEuAEM4/pjBMhB
kCBbhT4IQVyMry2ZxWCxp1dUFy9BV3IK5ch1CkqNEUiOQUPNwC1oMvvQDVh9sqk6Ia+kpe7D/wVL
/8Nqao3YCrBp4O/3P3y9vUEoBkBB0VOTGzV0X6FBUvFBjT/4jtpQ5ntzmvwjxgrFfHrm3XXmP8/r
b0mTPQEi3oTC+DJ4iFXkEH24kwnKEBYO5hPwlRFTyQA1NCc7u66tg8Zjb732VFsrpVH0pnlNx7Po
xzUVwSu5bhwk2K1xnIW8G7k51QjENXBbfHIFYw/nVrc8hZo1Ut/o/R3JN4BDz00ko0sc9NlxXCiE
hRgue+NRK73P1TjFuyGFcWOUoAEbERZ70wIcJYEmLgydZLY+bB4nb6/rlThUOFzrZBzOWZRESEpn
ebWlAcCTqt5lug3pjkKjPtc4iMtdmSgmF1P0DrgnpHP0NWa3Gc7aoD1SJn/frErZRvuyyd8oLEFM
ZfrDQ6covdnmNSOXSAjjkxQ3O6WCxzHuNZh1wCNo4gWgdA/kTfS5LkkEluzX4sFZ2xx6F7VWoXTD
ScdqWKzcKdyQJ9iuUsERzScnhEPbA8J8+9Ck9is2WpA+AnUFsRsEU98nkyOvEQ477NjlJinYBrWB
9HaaQnKr9V+1mNwOXPDx/tBOwJGsEE1zZVBCTIX8zhaHQFLE3wi2vKsFMwLvGh8wEASoNwo2UccG
YRSFs1WVTSI27OPYK/c+E8Qafaf/lbw/JIeieolxZe1Yrvd6D2e3F7la+egKkXf32UEW4YcBj3gF
og1LQsDhvU11ZND4EWJJRlOOmTVE7Y2Tow+WdQUCDvTzsQZPn9pTizcy50KDPFv1BIwvE00sU5W9
5QhW2Ii59UMs8Iez3diFzHaLHjHvRreGknmaAMeO9TbOeBbeiGS9b7OVhx4iNF4tJP78Jo/QZbH2
BL/qCK1ZohVpWOvqlyBi3ZQltX2S3USjNxsmvT4dt1be4EJCjMi2qgrTXVjRAOCQRf3n4BrztmOk
uFznMWImTxysDrFZintq40aSWAaZrw3u3JK5035oiPRzZlpzPHLttf9M/Ka3ykbKor6WPMZmf0Dm
UG29OLXIFIUXmobmptXj6ZQlyOoMa+dkxRMiZ7Eqq+k5B5n6wEGclWEIS6p9HCas/ilJqnVhkBS3
0DuqvaY3YKbKJtKpSZVHkVravPTTRA6cMwFv71xXYaK0zrZmHl2TYREi5ffi9qaV0Tej30VkbhDr
Tq2R6J9moRH7Zb5VBbUaYwJdOXnNps2RWpQWpzKmXbpwTjROkOmxOuVRvk2KGbBuVq963fXQk/yb
kIBChOlGbLYoTPwQxVs+6vWxHBgEDvI4rUUwZlN2IYvBBT2FK4AZCJDowCnxR4ig2csTcZZfKrw7
jbhUheEhC6LYpOe7PKfyKTwKUj/6fv9F8fgDxYOQEogZ9Fr/70KCT6/1xzdiQ36WEvzvf/Yvkocr
6JV6KApMgGa6QDLwl5jA/QedVES1NkhLnf66pM/9LzEB4ErDFLonTfAahqVzFf8SE7j/cGmIAt1A
bvOXzuB//o/34b8H34rLX23T5rdf/9zg/7deu46IwHBNTE2WpUvT/a27Wti5k4zYPx7GJvleu9kl
iUzCHS3I406Kw1rf2sr6VtF4akJsMJpS4DI4vuT3OMEDUmSXn+7fPy/wlwv6N8rmjytC3SA903WF
YfymOSDmViscn+UpHdWzYyE6TCoYyEgZKWjSYuXc0PZAErt0raL0nkUj3DhFlatzs7ttPulx/Kg5
cAdgYLM9HBCXGgDE8+LIBoeURbe/jkX3bKtg3WveTWtiQJZrq4oIVyhL3MjNfmz5qmC67jP7CRkg
4uvAHK5j1u6xmsN7rgnLhRCQ5/dKBN8tzJN4Lt65Uxs1XYc6JH1cdtcBlWlp+7d4CjZTz749obEl
fhTk0vzSOd21MeJ3LwIs7W50o7zkc96zT3M19N2bLPPL7AeyzfaKpPTUda8VKX5EMPctJajpDBf3
DnvtXUEvccr8XgTpvSvwFnG+DDysmQrXNUi7+lXV2kYrE5SUXh0uxoYKXYKH3pLYhsF09fG9L2GR
EZfpCTCBaYlweHTDzxkT/JjcJcWYhSwNxKKSC6wJDBmDFxYx6njBE+BoaHD1PumfMEo9WVV8z3hy
mKfOhEecA6GdYuIBXW/juObZKLkvdcbC4HmXjmFWhvzwhoEHCgDpXLR1ZHGyTEBnI1hIKrfnUc5X
7jogn3C1Uj1Z1BBmtMC9kFFAqjieVjBtMLNod2GTambKoGhWvaVwmY8eR+qYk9m6mE1Weltu6rh/
rip19W0yQJtEPjXeJ4fYE9Xlx4o/k5Z3q3WQhFrzmOfNlwk+8h8G+awX+VnToCMXpldmz2ISmLW/
K1yaiPpjbzZ41ecyM6ctPPIIszt742fpxRrS79xzYBKxsYoryBKl9s1MoUUYd9HG6V/z+y9zws+v
nP27vGQG5PLqULVCWCQc9zdhB3GB0D0SYkNznpvs1LU1Nfpy0Lp0uijK3+QZGDRNPRtJcS893sjZ
zJWXWLjGB194L1bR7otwX4zxZ4xS1ETjM2eIoxUqatTkCrB/voV2e/WlukJ329Q/cIkjaQV+QzWU
dzcLQ/rgUXEh7IEyuvlNs1Oiknk9u2DjpcGyih04tOZx7BKU5tpHWapnOnVnI+dgHiXFEg361tBv
lYmsLmWUSq6pL40n8mDIeknvFjt4wtP05m7SVZn/KfKEt97I3v/+2Yp/IyPNdxPxmItSR3jO72Sk
epog3E6qmzVT65BTH8mCz4Mo7hyr73Grrbpvjmw+/XjXq5r5xWq4jYBSsRjLXUA2OIwODptEy2ER
Iw6UKy9XcjS+/P2FzpK43waha5gSDaYhYUKZvwvJSlUEdeiMVL+mFtwK7j879PFDF3eapmc6M9sY
EXM8JPBjswuWVn8oby0Bx3qWYS4er0NmX4Jha/KocVaeTSYsK0jPhSa/Zfo2ElSFiFgkmJFimc+b
muPfJG/0XurFvZbobax2D83+nVizbVSPVzZC15DGrHAzeu7ZzQtGPCTNou7yu5UySowcqyCTl90I
LD3tvqM1HnXR9zYGi1m2z+k8YPoPgi0CcmfDs8bUkLvJOcQ1zeb1Iszg/ce40KyDUwSrgTUPgSud
PqbJqrgq2AwPvpeTzUDcg52crTmwqMOWmZznETM5wGARLLvNcaTj+iet0398IB6vIWs7I8j9TffG
uqESbeSBdJSWMH8D5yXtx3IRL5GRDmcigsWSZUcxxXers9ZKc89EkC3xJH6ZQsDFddhRnOgPOn3Q
iptGgPv3vx80s4rx3wYNSizHZd/CIf53NVZHKrLIdeaKcFYCeghZTXDWbfccqvToUNFnsDb7YlJX
elv3HIlubOLf8SQ2Ga3Zp50G9a47hxFrqpkcUTOtyOPe+GF2bJxmXyZ0rMfA2k6WeHes6mSNX8FU
g0yMv9sZVGUtPpeOv0qm+L0drS0+v3Pc+U+DfS8gUsW4Feclg0Vn1ab5XcrmqSioy5pqn4a8jqTm
xGN66Tx/5WfcX+STSUzPgNP2EQ3eRkvKm+8jY7f6x3bElN+WABTKGakNTJVhNJGXoJzxkTCQC5pk
cBk7Vd851H7z9TWZFl8KOz5LEgDmB0UO2b7MnFtOGT1OB5BYyTFgaY8k7pt581E71hZDMrGUn3Kv
hF2JvRsax0V43TWzaNrxtYMmOpehvR3BNPYMwliYnwjG+sMi8B+eq2Bv6uDax8ViiVn895PKzktz
RVHCZA0ITfdh3kpQSbsgP310bYgkXmL+SVP5u8qTGRK6nelK1KXIaZ3fdp4JZUg5KUaSa5dAuoyl
YR5N+81MKFCxGhtZfxXxvFPpTk0MVi1BEBBodG/Q4BhG/fD3A9v4XeL543Jcy0F1byPjcOcl+6cb
EHsxQJ0BIXbGcC1k8uQb3fPk9Xj4AjZogSheLCo6ymyeiUpy/3D7xfzjf90RzHADm4240CWund/u
fxXg7tMCVo1IevUcNHk2ICN7iQ1sycBODywAqFjtR08jvQCwKQDdo6Z7nnFVYGlNMgqbz2ROZuzs
8FONKTOZpib1ILR1qFNu1QaizlU1XfrO/dPE9R8Gj+m5EmWohFco5W9bdt2FUyUE7Ru4hae6dD5M
SdE1MPpNL0K0G6KYS2sjGK/5tY8zyqnlSfrlIhPOVvO+GLxq2ACKS1Wz+v/9g7V/H2eGcHSHuGiT
Zdllz/WbXpo+9pjaDod2DVTgKEPjIfiSh3IABSNpCpOx6ZOkSyX9ajS2hEbGscEd/JdGjGvJ6vIw
WBqpuNlRS8Iv2b3jO7Ab1XV6S+M+rDtjQbFy12PkQZiBMMdCetJ36ByDcOM1CJPHQT0wtyc0W8tF
YuFx0xlImoYKxpHxe6agHSk/P/oxris8nqsp5ijGcudUVJRxFT1HXvB9Hg5FxQPNkBI+xDHHkR5I
vqaRui5YLvRMexMhW9yhRxoQ195T3oUvw3ySCSWNhyAs8fol96jJ76PHLr9z+tcW4/gf7jckyN93
QIbJuRkdPAdLA/H4jzXkp1fJUA3EJcmGLs0qZHb5cVIOo1HQk/btHSefxPsURum71F/1fDxlxYwA
928RLcZiavEDcX4CyCtjEtuN5Htc91edTttDLzlvWfgd68r5sJ6q0vzsdOZLf2xCcNUt2g66FqlP
Vc28lpywEi+9uDw4k7mE0mtYr8ywOnGSJBrxwzbKQ5C96HOLqWZWpDc+azwUKSYJpvDQfcvotyzo
6xnEKMU9Ah1XQguLpt0WnRw0tkp7Dx2OCWywiDKiXTdo8PU6e6AzArtqdODPxOxFF5oHwDmjNLTo
B5qYqqlNpvpZ/lBMCC5UCSqKvrQHkA/WIjbaePxEnIJHgRhCOjMGGKbKorpeFiFyBlRRWTNR1kP2
Hdk1YA8VrfkaE33xcu1m1bAeupdcgyc+2ZDXZZHcTHACi9ZFy+eUGUn26SMcGHLObLxXtu3tykzi
Nh3JRowi79MPiXTcc8HTs2M7gv4JtHRtoCZGO5nZCdTlD72zO6Ubk3ooueplvHakB0wMjfOKlu+1
SN1kPyQ5ABQLTKVdTseYJ9rrY7KH/X8gi5qyp9A+2475WtvV87zozOt809XXVmMimDfPrk/ekF5O
Fnu0x05ymLA0zrDGvJ8kTfTZjYarSNI7UJ9jMJpbstMpbBv5PWPsqUFRc1Tddd4LaLn/NGtZRcsz
i6v8GArZ01hEmVpDUSj7PSRrDiFJu884m8Faib9rE+HiRB0KYocW3rHtQcV4tAyJC+UV5ECMMZYQ
0C55LyZrEZafOztGuyOi91aEQMsYVW70nmlyBWidnK6Z8iUp8FeMZo+RSV4o6p4oeq/C6iAj+tVm
fpz9SnYcvvqi2ZMHeastuYXg/Q5X+1KayZ3z+5Wm4rvFwdnts+t8EE9ddUWccZ0AeOXVLDvrdMqJ
5aMscvqyfK9OS+9jHd2HPv4emnMyoRw3fpSeG5NIAVDjS3iUT1nXXcmpEun0niafueBbk9TYRRl1
EEppyIIorAhS16dKW07aWlc6BM+kwOeVbaNkQDbW9Td7EncXYzZVZyr2TG8zReSB3up7Rwwy79E9
VAhZ0fYxFTImZaFn5NPRKk6b43wMjx3Sq9qnhj1UZbo38vae54KKPr6jsCeicSApft4jORBknN67
Zc+e7639JrsJ1T+PA1GOplWRM0lcpEFOd4Kfy+mfsYZsdd3ajql6jW0asuG57aP3JmGCSfNjWxbH
nnyLUCMyktVo/j3aBs/z9t8egd4Qa2ta0SZE6WQER8ft7sbIZF9QVp7LSUh1r9lcwnFbMhEw5elg
ttHGcfcDs7vaenqWxE9CxN8xnKhxQXRNXjJJKgkZ3vHo3ZKpupVLqJ23Oa9ovlzlj7wzwbxfHFjt
aUNC5nhGmP65njqaqUz4mkEhpm6fzU6tiM3Fd+je1Nhd88C7zRWyJMyPaYT83duA7MXQzta5oNo9
IQqhQg10Xz0X6O1a41sEi2X+VMj/M+wBT2NyZiDFmk4VX2NAfaqC/pDRkqReZE32BpkiAmvARvP2
lVgwjmIjtgPMpJwTI05QcaGugptkjPo1tbNL18TvvYPfATywSb3eaTnTBPmLEcJ10pL3+ThBkfHK
Di3HlW1e2pDTce0AfwhsGhd1xc/NRroLEfdPUJJjQviUeqM8iL6AlEOSfY0eJ27Z7heqetREJfDj
ucH/Yu88liNHtmz7Lz3HNQfgUNPQikEdZHICI5kZ0Frj69/yqPvsVWW11X0971lZViYJ4XBxzt5r
U1gjP8AavzWNuAu98Z2V04SvUHPqvQ4rxow4Y9VN667mXFuPyC1fyvRV06eJry/+bsLoDoF+sCa3
NN8Dd7rXGXnw8cC2oWM9smnMaRA1BpD8Oid2e0SgHiLNrpU5oJD9sc1cY0WwjbcssVtACqujdT/3
P/I4iJfSx5oyRB0iVh32Lq77re64+dYvK2zAgD40eoSbxA3alVYbe9j+VGbd+MuI+vcbwSgraARV
DbJYIjZXFM/WoSREyNXbdk0OG1jM1waY2v52AX7ttrDYg80ISANFotZs3fLIwpQc4A8wSYmyW0qD
G0CiFqdpsmqSiw1Dai67ZhXGpgRTm6BoZtnqiEZBGzncd5X12NoK4apxx1qTPtPAg7XTklKYuZTa
RsineawR+16l3srRSo5O5tftgqyx+ZXACFnpPURbdt2rqf6ZQ2XZzw6CjRKHJY5TnrdVYNy2Zm9T
e1CGcNHX+94OviftDGVPdXdszMBt+xhmLFZ2mKe7XCM4ba7PiYG7v/Hrx4L6LEC1UoWgdTPyl+Hg
MSNs6GNZy7hADEivO9nV2M8t+EbBbExbV7VCSZ0vpAun32GJiyyj2bSY3WWWIaKPubYgDxH2BySa
YxarMarUeIqb5r6iYABU2bt3xhQJLYfCBL3cquR7oEV00Jw83vHvlS+ZUTXH5873dGy05DCw0HPj
bsX9skPsNf27DOcPL8Q11OX+d2GTq1gVzgBdW9F2MJOYvd5ypGZ/MHrTR0HzKpwwdzPFDqfOQzoL
o6NfQayKqOJXO3eYonWZkGlYyu7AiujSt++/MGZTCTFjFtm+oI24zKaGEZOAymnDowXo4s6CfcMO
Lz7ilsWQIxpA+omSCFYPSIWvelOwZ2W0FBpZGKlODJbpp95eDMGbr1qQmNNfuzZAu9/ybIUjASFr
9dX68DCCrSJRkXZDOxPsLt8uwGVWcg+ZJbkH26hHYcw89pnZ1mtjo5uOvD7eFw5ZTwySLT75b6q2
B7AH1NN9B3GmoKec2j/bLPzRqsJyx7wfatNi6tI7ux6fsuQhrjVc15H2lQnBnjnGAJBcScV6IU6b
3KgQ3gnlDXPskRcVz23P5NzCaGE9rRqGGMczaAfodgDdAHQOWWio/gPFwIP+BBfjo9XSBytnMXAK
f58LlF1N8N11rL6Fpt/5bbZRFY1xQqVRkgfdsiqpyheCde6aCktL6qKZXDuKOuovOjiIF7ilvwcn
pQx6N/U9nQkF4fDYzZolR4WJuHhBp9VCjGyyXN6KaDNbioLdT+rcyuzDGafIPXy9j6goN2COuFXe
nNpfhZq1q7TioXUKincJWuTo2jghCKDwqioXns6qXoIgQw7GQGHIzR0LG6lFcAp/sKWfuYxt3Nvs
gyHv+VF0hTDFWuBuxkobl3S4CDXK7wAuPEqrDQlZH25tJ2w438Qj43r3OTS2Oe0Vqb1OUX4n6/Db
nKKzXRfD2nX2o8O7slmfVQk6Kujv4ONZtmH7mc+YyFOWNc2oV81ooKGfDjl76XXDzO6lscPBDhBW
pDMwBI4KKRgFKWWIvPnO+dhCtfuMqMS3DN24O6q2AXE/bz7Pi94U+766c76qiu/eLbYZyiaPVTpL
0/M0pbfmTJGxjVSb07b+MTf6iyqC1b4xLFQ91SP+ohc4pnjaWn4v2saha8M5hQhiVscn0QdXC0O7
4dj3BkuyktMKR8cxzttVh7gyD797azxaHO5Dqu6JdFjug1fkyw+91d+7BQmXc0moeDbSYrdasHR2
9lz53M6o9iQNPNtG+zX2NjsMnS9F5wgpVMdL0Vk7tO265WLeoM8Hq+2k3q8qnqqLUV2hLjOQFHYn
tYsa6fgsmpB9qZM/2DV1vpiH5ISMj6qbOA5En62NfLLlAyKVdxP085thHqKWLTBGCA/7JkTIl7EL
rrbxFo8eHzwfLKomxMDOCfbKfcDrSObkNNacvwM7vKJDXJhRtmfInTp+OPusj4mS4mjE286vzn0Z
fkeU21E0qKEcfU9z99EyrG+dMNVZ87xkFTvtHdMcutajrLo3ow1eA5tdG7a+B/VhgX5XNZSFLeqz
Gq/qMHp70erDUC/0tkkz7zOvOZLfeVZfLfSnjTamx1BC+3TDtZwo1vhx9qGqnKoA7uPcixv6Kq3x
XA7VSol+OoSnXt09hYB+U07EesAJH9RZZsmHhleeNfXWkpQru5JN6kW1MNUfqT1nkmUf6ntUpTHV
OTQMHlFhxHsfHTENpQ+bo4w+swPFu6emDrWVLN32qSuguPC7sFdv1ceuep8s3k+quO/W6Vndn2iS
s9tS4U+MfY8mci6QLpXpla3tXuQPIk4WcY8CScz+i2aX25ZR0OrdITHTk9kcM7c+NKqZZoTiiQ92
YkiE6zzx9nHYvzmqb5sBZTe6Y9hxw3P7zNn5oor5t5kxinOE4dZLxJJtSRAL7BM/Uu43JdgI0X7z
FlAe0+PgmMvsZGnhd4cncJjYComcYNF2bYcP+eSf/YIqmlwBnNuNlWkt6bzv1KRqBBAIzWxXc1i3
GACW77xEiDMRsql981wXJ/DVB937aEinUEhCzeY3Vx2vtPaGtxZjRBgYJ8rvdEZ5CWlQfEizPqg5
bGw6Mg7YIauHbAv7pZ59Mojdl7Lic3PC7o0214Oqf6sKeisJHCJFcDa8F23gyc/Oi+rxVtHFMLsP
1eaNGPe59paO2a2/heSdkV291OqMxC4+5JThcc6p8D6UafSiqakqD9IHb2aWMxMKzhR1q2LAs9ux
o2hZHeV09vVnkt4VEPU7tpJvnw45xCgAzWb8IhF6lx5K9OEZHvWF5KxgZWSgN3ctJT8Ow/i+RxfA
vTdfDHt4MpUGq+zJmHPddZwWxLS7vY9BcCPUbsJDSQVcvMJXeYBpWSFF4ygXE+GMzuV5kjAz/Z4t
aWgN+DKdYiXC6dONM21JLj1swQYX7Rj19xTzz2za1oOFoKnlE3XsdFoTCMuGxtpMRIAscp2VOIu7
PWmGqN8pwtVW+pmLLy9GLJVzvDC7V9QXRMMG67jlU7HNCEMyP8yq6VOq9WcM1GZYo0Mk7Bqbk2p4
2NB12sLJ1rer1VFVLkxtukQ+tdeMZPU6+Yzb6ZIgVIQLc3E07tL1dzU5TKBxMUsh57+4gfbDzPx1
6LAtYuHJ462wqU/CWDujkmyXbKFxxITEmTTTkSboxhq6ey9kC16674gB/QWZBgSMeAmMMeNijf1T
YpZkAcnhiWIVuCyOHnOEIbSpOfoU0acNQnzhw2v1TapxjmafsSeRAgFIz9bDa+mZO+TkbCL7bkNJ
6JfH5WlG91Yl3Dlka5+grUsDHWvVSu5ZK91DRDoHk+UPyMrYicv0czC150lYW90mdGEaOzhf2rKM
4/cEOfFCC8DZoX3e1rjyAPJvSDKlJOv5/lJYmFBbyPZ6gK7udqlNSkSVY89KCsgQIfICNfeHlWO9
jaNQebh/JWAwtk0TvTZ02RcmrBaInCYWBQJScCuvrJoIes8krUHa9a4w6CZ4zvBIKxRVcwrKX9LH
9iVovcppoXRxAJxBtS60+d2Gr82ukRt1sKkFhO6B3qbsP/WYX6DsCKUP8Z/PJFjtCkACK7rY9c4f
xaG0mH2lxSGM9V/H12qx4yPKOIJU65Rpse/S8dPAh7vQIW6hjCyPkQfH6fbr5Rg9llb6nsM5WMMk
ujiIq/uMmxI+bqSUgBTdQqCS4+iJhQAeFfp3BEway4SolmXBJiGWNjbyPH24PQYdJhPBnTnFhIZW
c4nxNGjIxcmN52oGJ+cgzfCmhBzryGIohoAvKxDp5N0Pw1agDV2EYXLJQN/Ewk63c06YNfEYzgKy
7EzZKJSQjv3T7UvPUvOnl1TLqc+m1VA3p7TCGY33h+nSGs/4RTj/MaPSZx7ZODv6Q1wg0Yh04jIj
r8W/3xjLmdgbAnlmdLskZRFqX+ktgpiOD6cmdUKr/OXoo5+WCANmi54/zw1PVxpSNzag/KN44djw
mWqtsZqANDmCxQnuJbDJJtwjrKRgQsgA3zgmxSi6z2rsN0agLQMJ8ZESBtg0NSVRIBQOWUQ6ahrP
Cr5RJbHlYS4fVDEGGY6qaeAM8NZEWzSYqNflRJokExwLTZZCT4WoQFDwc+gJgPMlVNce/zIiwA8a
YvZiQLMX5toyCaJpDW5uBxLtV0KmCPkOm9GJPnPm56UxTMemQRFUufCmM3wRIIcal2vKI/+9bUAG
jzH6HoNISmYBU99lljhG0ac3QqFLOz6WqsDxTpfAyXWxMmzrbObHydbuiC2ga+TYB4kbhDMJn7DB
J/LHf+Vz9lHhXYmD6R4M14eb2ue+4qflCQ+H1vilrn/lVvx5m+/DscYmZsiNlfLBUNYD9T3DvEf4
zO6gVbVTV7/Pu2iHSvyie/EVjp9iQqefhsaUY/X2uQLoh2pzkxkpzGvsgTXTjl1n16njhyg3SNRU
sGiN8biqiGYxLf4YFh6tle49aMFokT8CVjsZLyiKf7XSfnK8sw8Ym4VcXOBigP2mm0nlfBF0wyXj
NHKbpupwE/fByVX/2o36p8givb7zNsHM3noM77pC/w51N1vfHlhJKIbEW4NN6nPUY7KQ1OzIpUEe
gIIuo1+R2/DyDZasAJhwmPJIg47tMVLuq3qd4FbpPh20Sh08EoZEiQHaSTw+AnIW9MZ6wdH24Pni
Qi7UlQ/svXTHrT3wnCTre64zqxYTi+saidGV7MKTz5AbxXQh3w2dbU/BSKvkTouMo1DhbreXYpNX
CelCXOD9DYseSTKSI6JS1FIzcPXNcBEjRX4sYxWl7/Tqex4aOBUX75H2g8COCb1PPr06Zl9ORYrL
axxs86z5BrqOOmke0Y5h66gRAnO0oIQ6aL86uYt82ijC8TMCHXVr4ZXGXd+Tv+D7nH5CB0uNB0Eu
MXgcgcE7RVd89QnfW+QS5YVL64qil2JZBA9T0d+jfv1laS6yeADQFjOywChK6Vf7QkDP2gTtsCA8
ge8DobjtYBZRNxzz5W5TMv66TH8xJqCa/fDEl+bfBgetkp1XlHACDUa3B2JpSQBlDBDFW7kuMw8N
ph8Ozvwp4G0XPeVuxx4iQP8wBTVtPKLX+OSM9Iwj91UrWUbcqsZURq1RdRP1pnvSdQMRoRxPJGuc
NTf+rHLnTJkP8baR3kt8e/Cuo4NMuLyi/k5rm2uoBGdslhUWCw/ugCDomd8fOiyj8CPYd4RoWOoe
B57L68GlTgamFn80wts0RQDdIixPIxkhFjs2DUzhyJo3SSzonUtv0hPjxh0YrHNUvZPfac/8ndtQ
vn17FgeztmHRMOzsqvZ+NPA4S7aCWKXhZ2diSsD8mq/1mpVZm+Jtieg9M2xm9JlJBueHWr5Rnhfz
KlPj/LaMJZyBlkCVr4EdX60uY8OFCVTHD1zI7pFCF/UlNRN5FpkGkf/CRKXTMl3eRuHU8L+8KP50
JgZ5Gw/wZSYqHhmma5ufQMkBHnB0TateLIHmE3oaXTuHHNQAxnsasUFJsDj73QclmE0Lu3ip5ga/
RiCPOyjLG1C+4mKqUduw3M4phM85YwBI9lf1HF4zd8RBzx8M+loadKPaeOy3Zcv8lYNdTddtOZLw
C8mjtzaVdDUwISwS1AEd8HVLUytJ+Y70i5VBcfUlic1qVxYEeb4WlN5MTaWsO96hBELUd7q+ITmA
/U5CaYZtbLGKtSc7GN9dj+nl9paI3HEUBnEZp8lVqh+m6TyWmxVC6ME1tik72M1eK+e1XxrEnc1F
us4I5lxk0Duy3Ag3DkxiGUWb2wbS9I07q0oQ/mWU+G9Xl1flxtQupkZpoPTHnIol+90AWEbTEhk1
kyVnTZwD5t7iMKQTIDOjn9nCNY4yqnrDlH16Lfv5xoxerLq/M6lxLcYA1wGAPj6uB82bf95GtdrG
3m5rNPSdNU5Pt4ffmgSiuCUrwGxeax3yQBXwjYkmYtpxumUoKCdmyi7hODgVqO8eJlmvnMSkfA47
vqm9l7il7waslzgTKZaWDGMoTvCBkcT8JHVYbX04uHh18BoGUYNhOdePaV/tHAY1hPAR665xbUJg
P1239eu8eClgTUkBfTtBur/qag224wjq2+bRar1LukIhjwEmXwBEzsHmDIy2H3aPkXcfNQZVRX71
tokhfphdsC5wyJOopE13Ba2/uM2/jZHD0wR0bDWXzpszp6fZr7hond6HxFtjNwmuJNAmnmopujo3
mtcYnt23HFj6vprg1C41qiVrr8B/QSs4pIWHd6FP/tDGNm5KIG7FZFKa9p5sjvoWcl0J7yVw6ELb
nTh6PU6LyO/fugjLsfD3ql82Nh+gd0LyXFmKZio+gb8xgXcCpRfl8gNijjkdhDHChfGowvs+pdgS
LR5fNdCRsCw2lUqAssQThUNoVB2Ld9eN93xLn9LLNmFg0h4eYqJZR2Ao/qbzJTgiOo1pJMivaU8p
anVGckipF6ee0IFYhJkKVsySg6H3n3NC4XhyyjstZqJI2ghxRms/JiPeK326k+6oYeXXHvSKcFim
1MTkJgRTTj3TbrMmbGOUsP8ghekMqcbT0d4IjhaDvjdiDHeuWmbpZrJdFv2r6Jj2Ip9BSd9xXA8D
rbUUYEk10pNARess7J+x4T1IrV9lKQOkLghJcVUr3hWkTHgcTnt8q2XV9EuLJFuy4wlqrruHwXD2
pnKJaIH20kXeaYgq9g1z9DWQzLHya+07mOfj1LLB7ciyW5eEXvn0lgEW8WPQvWzcoqaZUx3w07C5
hV6zKnwAPYEMH2MKNgNnk0yWByuEZ1aVI4HKRLFkug6yGNQJ3tl6HC1qKZwab50PP9DI6Qlh2/QR
VXmUEsXcyD86W6aGijvwFC3QZ7ylffB8m4pc+WESHIaDEfcV3WUwVgOoFPV2xkarVk1fHXIN/LxN
F8sgF3eZ58HHhDZOQaguXgQ8xcYXFVP4t0uuBPp8sEqynC4Wz0+Tb4E3QYHJaMXirlTXx+csB45C
NpxBitPOLoqhSBfpLzKT8i3mg2IBMIjhpyb5pqt+NIrN/F72BpHfarYo4d5Ii8Of4Sz62fvVd9bO
Ntn8u4F1DJBlUxd4AyVKI6XdZ1I+lZmqd0YxyuL0qgTQPWFliwKZgBYTtRjyiv7r/5lNHv6Qh/1Z
uf03Ih8USgfriCct5eGQvwm3O9kkYWFlFIkLDiY08jmkdcSNZ5gelCrgdqygIPjPv1X/u76HXytt
yzZoQSLhM9Cy/Unf4wJwS2YbuNmts7xxZvNpQQtQzs92h00WFa/pluniD73y/9qQ/j9sSKZyCPyD
DSn6jn4DmioX0u1f/Rtpav3LtqB4epiJDGndHAd/uJB0/V/k99rSI09YIAOXKBP/7UIy3X+hmZO2
hy1AGrrrcBH/14Vk/UuqH8Woswwpdan/T5CmN0/Pn9WP7AkEnE8TbZwuEeopdeSfRlQZWKDNa1bn
qOPYmILEKqbH3qQTlsfZZ+jXySZqSaWbsmFtjLLekHm0JzcTK+tkoMyaXDqgc/Rkjz9vp5I/Pcz/
5jPT//adeZKrwpNkGugHbdP+6+WxK2PnTMIHCjRS7ELj10xMMbF8ySvBGw8lBLZl09EKFwS6LOeM
EkMddA8BUeq7yCOeJvIDVK7jZ2OyP4ucAsOSRv/oP1yluoq/PkROQ9Ih5JlL1S3xm4R0ALTW9hNn
bwoUJMrM0rrzjaOOwfkhMVwy98ydZubWzpnKrxRIKZ0V+NQTEQsVjei5CVw0+wAJqN4223++NvN3
da3uQXJF4wsk1BGurf82ZQjqeLP0kT5KwcpvAoJfxBq58DTa3kYfM+4YEJxVV00BEtF6KlGSncuu
CPdhLiRnlozEtJI0RxIS6sjd9CHk/HGAYCk79uDp5KDuyKM9ZTWsWXEWbLVc2weUpW1aAXbnVc+j
kTy5Mck5BuX6/6Blln9/9LbjGa76vtDvuuK38dtXjuX4XsqZrxyg7tXmB+EuAFhyfZ3QuCKttAZb
6EfJJp0K48yBa2t5Y3Hf+8Pz2EaEynfBqRtAcdOJh0RSyRcdVM9iigmfaIJd7fnoBkfrrpKUSCIP
sKYO3GcL7XwGfF+TS1SIredw6qzYvtKsnT/b3N77sW1C7+uik9bAK3eBoWQJRRSLiirseKoFOnuW
2LFf8kfoX/ucQsqG00S2hh2z+Q9jAKPjb+PToyJpCdYqYEHInP/6FVVh741OyybAKKHaZfU7gbkl
q/XdTXPj/uxL7Uenicd4ChEjxcos65xzMI6kFaEvG8r3yYURKUnuWox6sDHR3jHM2TG5JQFTxbSZ
p9iF0qE/hj6pVa6D99jS+NtSX88z/3SMyIb6mbCHE6qz+c/399/MEp5wHLU0CuZGHJp/vT978qwR
9zmhBUTZQtz/smLzUaVdqWVydLjEpPR5N3BQFuAoladAWzV6ipc9S5QG1AD95mxhT747Dm2lvP8P
C/dtYf7rDHGb/qkvCsdFnfvbFRK9CVV9pG7rF+5bWedPDQhWbPcfycktrC0JuMTCgkvqMy5eL8pl
TF6Hqql/eYAIQWU/lkmkFKls0hKo6SJfjzka5abwXvIkhd22UYLFUaQni3pQh9KT/hAmZg5gswpM
c+k60HiM/8Ojl3+foFlAIBEwwVjMLjdF8p/WDzJVaOJUTCrqN3EIemlHgiL8YQVeLl+4vfYiw+B1
luZjNFe70ozPt5Q3+qqP6uV0UCXABdr7xLdGLB/Llqy7RUSlxnApd7kPhNaZVLl90pN6Szy6ii9L
Fy0tcIx8YAn5EPzoHG0H3UEaS0Ya78Zi3Gtg9pd0AohdQ/fOiRnAn8mvMuTAg8IoXkVf+lQ8eSku
fyd2v0MzPP7PR6VUNHJbCM8ycFz8dVSSKxP3rQlrALPzK+Kplajcl6TUziZ0YRf1Cqi56EurubYw
QEAtP25js404oBB4eq3MmoSCOLwCm0S2+J8MRX/HO+N+tmwqf6bucaZw1Kzxp1cH0t+BDMCr86v4
S8GNzbl9T9jTjsI/pmHzPtr0oazoqtL+wpjLvOM+IV4g0Wh2pp7/Agr+RWnyKmrKWAhCc1N/vIUH
4msmpLBDLfBDavIZobcwFD2gTL8yG3hQJi+wj5Fua0/GTMFyVil7Wm2eNQKZjVweGhl+gVZiW533
yD1sn+yi8Dq4GSHw9E1yzYRMy7DW+eCTiILbVNYPHXzBRaPG3W2kN0514ojx2FEnXMSSr6GnDZ7Y
+iOFrOtkJ1/lqD92ZKkQIo2gE0JFLB4yyzon3Lwh+e3/PCLsv6/FHiA7cOJUb22wHb898RFblTFX
kBpml5umrf1o0/QeUpWbh7hKhMHOMh6GSj7evh495FZu6sIuTo7eRx1gBIW0Y2aSrrr2mJpi3wxo
UgJzEwgbHgmDJiJdQoufbVuNrw5hb4StrY8y4hELRPs/mTFOtYuwLC4xThmPLXbHbC4wXfDwfCc/
UaG5a6S2zMDYlCJd1WN7L+r05JWchU1rWpZzdwxs7RMg+Yuw2kMTVXsDkusS+dgj54/32+Hy9gpu
U0+pGQt38r//+WEyQH9f+7FNSVvH72DARWef+Jv5ZW6sUhox1euW3uG69aaFQzd/XV1g0qDypOOy
NoJ/FzBTjroRqRzQUbi3UkOYp3WHpmA3RnJgt+xtKm1GdRrdMKG+qCqChXk/DuA4J5v2DUAoKkmE
wtrMvYsckOsmj0wYyLS6tTGI194sT5PqXLscZdnKvqSzvca5T69RhGs2qohxJlxUwI5VN1FPSYk+
YMYD+KOHT1nqWseql6ohtnAb3zy4tXEQpdYcTLDb9L8RpFDwPDmoqxZDS02dTt13x2NZhL22ij2i
atGpunRfSQW0vcfI9z+RjNGhM/WzaYXeKitVnY1tM+lTHRFE3gPJPyN6Yf1C/jIRTxyw55NdUYco
wr5YJYQ4i8obSbQHkpsTCQNk42wriy8sYPYFqrLo9IE8dI13x27R20EInOY026UDMsq87482qX//
1pNl7rIs9ZNRFDTPxXyxsDnrPfFM3dBFW7aHoR7+vDVBRsF5JE+il7Z5L6Pp3EEkxNgTEzBaRT/9
ctR2TPjbITcd4Mh+ss3jt0K1ROTgPQnGL6p3vvakokimWv7Emu4g35YMCWcVmEnCz0mvcHhwgUf8
HWnN1l4T6SXJaBaOjr0rvHvRY8MtaEvB5Wt2BRtltAbFKoDKtgoxO855qZjPtEFIp6MpPvdr7O4Z
3VHnTAYr/Tq3ojtBS+ZWQBcpCPgAPaT5bmtTty4yB4lf2YpVVKKKaGI6CGmzmr39zXFquFh3on6F
Qow+28xOe4o/ZhorYemQzVr04zoMfkYNCc6BFm404nT42ldxQo2fg5l1zDGlRj0eo6kv3njhxoke
8X5gWkL/5F48j2ylAjyo1JL3WLWf2r4KVWZZumQlTpdnNvCyOxJoXBw1oUmGUbh1dKpbuSTHx+mm
jZEJ4mogYY79OS7L8NAO46IqjYvWM0kVaQsnhxYzQFMmINy7+wE3xH1b2/yX1a06m5oamlu5dc30
YVK1/qKO9AWp8oSFk2LV823eRuMoKR0V1mpSLtwmIiRt5HwnER24ZuOgpnMRQ7rzKgwmOkPod+qa
YxXUMbC5NItvX8soc6RloXifJV9iMbMilVmy8XrW2NmZ72lPUMhGvZA7xN4UmeWsBoDMbhBM67Ek
wzVv9DvP3UeJRd6nnhWrSnMuraCAKjRiDwrPSNfGVPf0/Pu9NIS5LwfmYo5FqJ+o9EIxlPs+1d58
8mMXhT0wY6Vo58tmFUdiE07I8du6vu/6ZjdyhKqU1IIzJeCtkoFak7clMRfnHtGYUfKlD561853k
U7OGBFVh/U0exo9CS+R+pLTIme9KM8Ve3rQ4tm7KVdzqzeJ2v7X9PQq32Hjm8OWX7o84NDICewmp
M8xinQYT1EPyHNZp4V+lXl2T2iP9T+J38mEDIKEkxSEjrJw+Kh+EjTA+zZZzEn2GRFufK6uno46m
vgbJBy+U9B86wdY47JOcHn9ecuFazDYuoZ4OSMlbVcGwYyqatw4ktwVLn3fyR/qdjyCGwlNsy2Qp
8xAlVDRxBxVRF33Q9aoxj6/LqiLEr9TqRw2nwigKZmE+0czrjWUTpI/tAO1QuMfbxd5eri/rcunQ
K7HQOeRjI5dmhYxDVH25aVMXqr+yTXmF+OmUnUv/hrQrOn6dGfMqEG7VlSm2vYipglaUUlXPc993
1zZkD+ebfNX+hFo9fu+RNd+b4TKimnwhKpPIt5DNPnUBJfDM2o6M8JI+CokWoewPkSbjh2GTNbr2
kFrR85Saj2bfQ9vU2TkFvQD5b7mnEp8LcQcAowz9KFrhHeoRHofATz2K14lAg9aGnI6t6OwK8Jc1
q8aSQjVq3OgtbfCpFTGs0WJ+rpquQ16neWRLN1iIsjezBegO/Qrv0GR9xI71JCs2KmDbhqVhFNXd
UGjPAsJACjv/GElkCkXB63Dwj2ejI7Z1n72zJKYrmYMPlh23PFk8W+SUnKoMbybdWrxmpUVjMgW1
ZgyYFnriSrFdpSowDcCKbXXbus7WOkmYG/KxLqTVrVLLvLODUO6t2QHfVnj7GmEp3lGnXDfpPHMy
J5e1cGjDC7/da73vo7Jrfli9U62LrjC3YZyvhxwpfavgTknPcVuD2k+KX0JQGixyuPrLwKSrVA5j
fbIl3JLcCfed47/RsDD3jRvcV5kOrRK+P11snfwsQCKrLOCxQ3Dc+nG+qtWzr4laRDo1HlQTFPzl
HdLk6IKS4U2TWJyzRMNn7pQlhwAFPbfDM1GesDuvgWn616VaMyPHfsgmWxwC64kOMOmmHCFXFYaM
WApl+4/Xne1ahxJKL0cv5helATYybIABhBUGBu+GtqFcAUcmA2NItcU41oCoSRt+69z6B0IXZCJi
+tXnLt2VDmVmQSQoG6H5VNuRq/rRhF9i3SUBk7iWuYRt62vdJqB7R+GHqXIMbVxkYpFpNbEIHRbD
xmt+ISvkDJGE6Pv8ouyXJp0YIjff3KF4sTqXzJoUsYKw7J4Zwv4g5pQayizvmFiju9DlJDeLgTzd
jNwMbzSnpa8jEr69WpMxqpMNsWcToq+CeMsZPkP6wVsI6hHxfiKfiQagHKj3DxWJg4dC20+NMxAR
gsOz9YdHK5qKx1DCb58SPEQ6y2TTkEwcZdkTQQMk2M6w3Sy9++RHW/tsinfZBN5f4LfA0qO3O44V
uMjKhHQUdeokyLXUTJzgLJ/N2LCd9NOHuu6Qm0T2GciTjwRnF795+pBu3FS7po6+A5x6rsIk2tDC
P/hjIPdEljyxOoO5GLDg2wPFSzZUATka8ztJcYz5LK0Pke9+ZoQj9MKt77Oh2TWaK9aBN7w6LjsR
W6cUetso3XQkHUUFmaXvvglnVEO0rdeMpCaN0ehZJroZQoO3hmbxKPP7fKB1QRsfYYkfbGNnite5
yeJnV7m37UzkYxHs6l6bwd6iWRakzfdmHZ+GJnkhe7ZcBcmgQsJZtAez+DEZBFoHSjumsRdbJkal
1kguT2c0Lf38M2cnuvRLHphVu+cqtkNA9NHRtghX1HyGjJKxhdSywCC73UIvq3vbo4KWxtq4vunV
iKECzRHE7PDzxl9juhvXjc24b0hI2qBQRvvSjzi3EE7abI6kqdNzLO/smP1RE41MS2b/2CR6ufZr
vo+gxbVjND+DErFME/piQWcWxuw8YO2X7K9F2lOgUe10ijFbfZju3C5HkDteOshHyzhGb2dO8ttv
DpB30Zco/dXoM2txAlVw3X6rx+x+OTIX8AG9uyHUTwEt4uWEdGWT+J8uwgt88C53o559XY31jtxh
fBUNxQ1ttvel7c7YPjNEEGNcrAGBDgAvOBwkdYk0jaiMYe6rTVR1u3GcTUw/OroON+HqSHivg+jl
tkYN3slurU2kjS8QBMIzbwMsd+vf98ewldbOoka1iIpmzXzmbt3WpcYypZyQ5mVQWtMR+SogQTap
ajeFKqOkQRyv0ZkEy6RAg2HkvAy0gXtL4my2dCoALBl4PpLoLKJLBRh4XdpNsKyamW7svDdcy1z6
3fACU54x7Mdi0XX4JUS5MmBdrmPVzEvIn1kONn1eRw7OKp2Ha3nR+ya6dxjKi0xAkwm7/8PceezI
jmxZ9lcKNWeCyozkoBsod7oMD+0hJ0RIak2j+vpejJeVnXlRne/VpNCDvMDNG+GSNDt2zt5rcyPg
xribTSS7Px3aNoUxrYXWlY2beNfEqT+Qicytmy3BiCja5+BtyGlC5U5+9VMClwMGlXLGc/zzPSTm
kVqohREAGXzW0odI43w0WOhs3MBZt4ADVwqOMqcXtiNPA2WR8iIzq7stexH51UTX12XIHaEVB1bA
+5nrctP0JskP/dUMq0ViodlyYRYkeJAQxCSDyl4BsiZaDs7BkjLfC8mdmGT0ybIp3UXRsx0qBDYW
x1ASrLdOb4KVLsw1X2aAh9D4kdQwA3f3dveUzBMzEfpBm5qDlWzvjAi1CuYXc51nS/RobwCRkDfV
cvQTsnihvRKvM+JwL0rtHLuMOGOVDJ9EoThScJOTzIqGy8p3FsFG+58/RoPTa2U2M+sj8+W8cAl7
JggpV06IKEA3OL5OnT+6RbtRVeEsbXoG+u6c7ibKoSKxeMlVedleG02gPfBxknkDqKyxk3tlOq96
1Jwn3vOpDXuO4+wehmqand6UtJvnydopD6mCgUHxQk+C61EbCRQoR51gcRLNKQ7VpUONcwEN7lLn
eLrP3SRhDQ7vuAxfmiJNnqWjD7sknaOV3WLH1sjhO9plYV0yceeop3dXKWrK3Qwxag9Hj3IVTfaJ
uBkEEUFxH82edaFKcmrcFqn38mS1x4RYeJq2TwsED8giq6umWWqsKL9P6jA/QDTO+An0BggG3Avl
NTxR5ayhhhfPI2dfswquDUIg9l2T4zCfCg/Kl7lX9PdWOC7cazPLLw3AJDuMUei44CaIcXZuxgUW
zkpEuiyO9aSFsyxTMzhCyTljq9mNiaUurR65VldMoIBKZFW9m5aQ8QvzMuvI+PmZ61hD8DAncbgj
745egzOmF0FJroXSbgPApis+9f4I5jBa6dn82MaFOM+LWzxnKGhqxr3Td9eWQ3vbCev5zHPSsdL2
JmGyzM9rfaNpTryPkHCvmopwdV0PdkbcPYVD2uwrqZF5i9kRagYQ1LZID1qjfSOx1teZZtPimyQp
bAEm6WEi6Fzj+4BLoF8SpprukQG8qBn2a3MYZpRNqZsPCNgrmNw4ikFAlIfOxUBulKA95zhP9mnl
nJWhuTsVUeoQtFWg6y9l2e+CccDcYo3dXubxc2Vr+qrI3G4bD+G3V02XhhFWe2zRGcPKrD9ohY3h
omUPRtMFntaI3uxUosXPo/LQOvhRQGhYx2xWfuE9FiLNryzUMMj0XX5aXJWMIu54NHvjNGpjoIo7
fifoUC9RYr+VFYrnES7kJm8dgrO8FrNTp4MlwEcKeOHFARxxUYR16hcx8iAEGE6AnIYD+YxsLN/a
BOltS7p8RpZts1ejoB7WudhpaYSHQKvFhhqf2eQi0dBl6OFpjT4oWslCltE+0rj8IT3PQHo7LCVe
zE/Zr2k4keeQ2S9Vw5E1SCMQ590nhDKYtTkUfZvLMZeVzRpOIZLlGjoRU78CkcmJO9WPszc+EYYL
hLdEPWLV5rEuZl/YVIgcBA6pk6gt2sMQwXEtdn3AycWZjl4zrKJWJhchRtDZ0cNNa0K4scm+jmfv
ycwDjpfnDHkhc1cO+DK2j0G+lCL18zw3pHCU6L0s+1HEAxgJ9vrGw5wl1ToVur4dOyrZUUGbxdiR
bDUxRSsSw8YjpjPYbXvEZvUp9PCY6B5ggLJNY7SjWOqaRW850qArZsfAJsx26ZnsjSRbnRzLIffX
+rAbPtrM4u3WZbNRbn+Ghy9ZEimcfhpUkJbndTEA1sfJ/U/60T9oqT9PpaieAMZIW4cZDnfJXPrV
f5oARBMr8Q88XV++Zpc0IwwWJh3UtT7plBk6+QLkkt8W5oiu1dGeVNRX+1o0xFiU0alppkMHosHv
3CjkZpxGHC7om6gjqO0n8wN6Id+VVqDjD5vFSdLKU57Hd1RiyWYy8BLAG/X/SV/4VySSqYMAFA4j
jaWtYf867DTg18XdwBEEaDED156AYAUrr9QY/1jusKXFtek6Dj9YhY2IrhyNjxjTVH05lxVlSga2
w4Qg4WXqqm+gF/28vv8xMc3yRB9EsjVxGHUAZ39/Yv+te/vLXzY/eb236quZ7r5alXX/yaZdfvJf
/cd/+/pXUn85ZQvm7v9vlcy5bD/e/srq/f13ftfImL9ZJP4yj3JM3Rakvf4nqdf7jXhghBW2sBxk
MmxMf2hkbPs3flwy9uebhuRrmn9oZGzzN3DOQH8ZeUtASJb939HI/IhM/nyb6GABUXdwKZkge61f
qUrs5ple6RYdnIFbOvW6D4p2CDSdV60He9pNUXUTaDSVbKwKIvtOGautAcCuNQ41+YD8fLYeigbn
BJ5Cb6JNFavwrtPK/GDgw4QbpvzaeS8V7BWab4PvjDXKQAvReXkwNeZodpG+poENkrA+Fwt2d5AU
TlnW3jYDu+afvpv/SnTz65iK9+sBQiNJVyxcsV/nKkpC6zUWOVCVBy7ibRc4Qx+cK03gwcM26Mcw
vTeOOZzCBoVERdH396/A+lXntozJmeQb/GEtlORfxuVRoHoO/Wr60bnFrDMglzgR95r9kLrJV6jI
8ZYRYkOnnegz2Q6gcCxb46Q9Nw3jU5LSSFZBtmtYa06W0MptHT7iIrfOCdtsJoz9otVvOhMuUPbj
LXQMImDs8JozKuNXXFFkdlGWRV+FBb/9798fVygr618uKU8H+IrQn3RqD7nYL2+Q2QAFtUIP4Dp1
jJk7PgYGXUvLICwiHUFRGLkPEeDVscBrEP04TLzjzsVDTXSoSdRIXGIRiPE3ktVVJsEH4klyXxfe
TFW+esG845RENClXH9VV8CKdi/RITpBZT4GPjx4f7QSmIJzXBg10EV20tn5tpSHZ1nok14S2aRXR
VPRHsM+kXM6NfY3AXvLVR2I9RyL1g5pUMnc82rHAV1VxwFiPgjHuXDLlKJplMvGpZ+ZH4iEjVlz0
soLWxVCOWevCyGOQu3K7Zyp5TCc4BwhhowuY34wYoGYb4NJjlS0hKgkXeNCzeGcBva7ZWSExhuxP
6srCljJJV8I6yAcztgUxGct2NFXLhzXSzxiN+arLGXW4Ng+QejGTrptWA4jTumddjcReLb86LCyD
cIkSI2avBV8fftdYDsxFqpLP9obm4mvTZm+ACi5+aHp5HpwJN4WMs2iNB3JEUZUQEqZTqYRZBf6A
k0FPRyoqooFeoUWYI0FFTsEDKlMSjOD1gKn5cmqNUcREY20N0VYA66pvkppOu9zmUfEle9Tg9NM+
W1FfJl11JRyE4+4iLx5zxmnjI12Pg0b6EJlAIPQoYGleVXjnXkI7Fb6qodSb+pvw8oEvDIvND0+r
D/oPh8ryH0WJXdr5NrOqPcNE5Lsm7gCryde9E38T43XSwmyjNJha/fDd0Hcdbtxu+qyJ77XpNhQz
xlyMFgWnjq2z6INTWtVYw1gpqX1X4UgopdtnWMeD808v+ueHMhz+NJmbipgAJMcCjzr23pjOLriI
NicAcGGEenQ5mvnk1iOe7c7yqwpPxcjDhx0NhTwEn7BMrNuZy1GOrE4wFL4qjs96vG3ACa6xgdID
kLgnyMwDHBYSYliOZ4Daq0BpXCk9ADb3zSxwkpq3Ummf/4I8yWYj+vVmB/BsoK4EhWijEPxrmTXl
UAcDkqu5unpfGc1zyZHHtXfKUXAIPW6wp6zMjmlk3CwyDBbkq3DQv8MUdw8/Znbem4BNiJ7OjuT3
IrQgumtcxeQ9rOah2AKRp23P4zZVfsIfdp/dBQbyjZm7Ebri91RF7/HInK1VNxNArh9FlsitW/wp
V4gmV6GrISigY7VM7/9+qZOLAO+vKx3B7fpSXUrA8u4icv1zjak7+pTnnEbRRhLaNJkbEVrIHrQz
SkLE7myXg6WeI2pqjs1Y5oOzrSffXiZ2aUummC5Yk4ZlkImGg01IV9kpLuUVJpZ3uunWalFLNC2W
AYbVSIESGpRtnV0oBCSl0groD7U/dTPNovh9RqdiZtkJi9m7wMU2OOUeYWPCEyA3SRGHaOfR6K8C
u31ePrAfCVUR3mXa+JwNCP+T7N0bjKPdR4dF7zQgkAkZUkfGMxL/m7jm9VCS7IRZPY+pfWsN/S6B
xoD17Z9VuVL+WueiKaYe4jC8mFYNwMV//WBl2hecT2MYWChwkqQ8tcqhhX8sS3ErMwerG4qSKfx2
cLlRYPRad0hComQVpignve0N92qRZVVF/o7l/7QIxFJ0gqseXiaMqxJVu/NUNw9tmn3PKUoUspLg
yVnilrr0OQqu2875JtQMIQuwOOmWD15mHmagX9iQ02+Rmpspt4d/GAvipgZxlH4p4RyUuSjD4mbD
JI9YuOaZ1t/Blcws3rOWub2jaMq2YPp6dUE2zLwi4c7cOJLvyUyR8mi1honJc58joDeQf7F4pQ16
WsUSXzlc3QwdbDmwQEyYLR1tVyisD9VIEPAAI5B5OUaIThwVcNKVHK360EFFWQJfLt2JTqmtRcZ6
xkJGT0k7oAOo6aCGfqcwWPQzxYCx8BQAFKCB1jJmBOFCPcvGwM+7/pA5aYsXISEQCJuM5Su0FTCg
CsIjsaCUY2itgbKgceuDNy8f6fVjwIYVIN4JdwcdRsfH0T4DS75C88EDDoUqqdCgKsOi5RgNe2Vh
SEKATjBUeiJxEQtL9pk40d7TubifeuJ5RgNBrF31V22iHikmqeTIG8pym0OXvm2naxCVFSskMVZq
fuuNfluAAiZwd7ici/sEJDHeGuqSuIVVFcQYYrC1HqnEn5LUPpp9gl0EB3w9a+1+0FAuuOUmx41z
HNqSptJ2TuE8DRzRVoRcIvsYUJ/UYlRcC9kAkYLzoFtKWoC9iY+qZI4tz4QHg03qnOiqJVFLn1+n
6ItUG7z4M30lUeQjG2BJZ0fA0Oi6d13Ob3aJTTyO5VeJwnmJsyu2+bBHc08u1fwVDZbBK0OUEPTF
Zw2sRpeKZXMwn1yuc8zNW2Vka4lxfW3MccB8aGm1mdfxkN1Z0eSPTC6OhKaiY055UgMpjBL5C/F/
1nqogKrSD+hOS8NlthG8KmVepaSqhbVOkDMZbrpytoW6akpFY8sz6O+Y9KjTTWzyUcm+OsF+6lZz
VPlOjo46yfX5etIBQ7TzYy7qAzNcBbVSfNkd2BEVes2xxKpDVFeImNXzvl1NRfjXNDq08s5riLTW
wpojCFnNRCmQNtsWX0MTMdRDGk60DfIMW20Gs2m3w6gNvjXSqh75QHNRPriEmCIFrARi2Y2Yx2Xz
oWOdFHd5YD5xtb/mIcaiMDNpC+n1nTCHXdtwE6RZp60mu32v6oSLlQTDFS5XLORzdlfL4BMKL1gL
lewzuu4MMSBCeoTY0sBqS4GVa8KEpzn5ZcRIHq6oE3PbJ3N5GkFAmu59W18ERcW4gJgJwxwctGQa
fihT6KjZk37VMYHa12RZ+vkizZrSVK1qLeOPiCI5r6ZPQp6iQQwXAVcjsU3FqyWK+hJtAv3vOUwO
6aBz7w5LcYvxvxQ932WpfQ2K0qWOo52pk1vaKeaLSwHeEF2MXZ1fKViTViQC8pjMccEibJVnjUwB
m283iLV9nH+DZG33c6OdtARwXwiXVZbW0zAHvnJnd2W6zSE30m2r4hczc4uNKofbcTK0lZXZi6nS
yAgwVNeKiOpVbNd3AAmYjCvC7Qj7GuroVQ7TRGabfuiIaSh69NsYmoVvDfjHu9y+yHPD3Nf4X6eu
OPQ6ecO5QV5k75zTfGYuF8YQDtoJwKGJyJJVWFnNpaqsk9Srs5mod0NH+tRUrLtxwGQymt4ZV7wR
O3JoG05S3lJsSklk02R/ofSJ2Y6Kg2sWN+OEtr3r4Vm47wVhAyszcC9JJR4uY9vcgDncqNAGRk3P
1VrqgxYJ0bItrBQ0IL/Fh5kPC37ESFBMdBfmpN5Nt1bbTDYcrPPV4PXeVvasiqghftyvTzJmV0GP
C3M7tViBkoEw3bG4FG1Q+5rFOdaojHOrSC/UFfGzkVGbvgd4DQUH9js4Z9wPbYPkIeSscCFcdeq0
gAos8aKdbeVctTqGkliHxDflxm1jg+sqKCbceaaITD6prpjbtsBF2iZhhN5Avx+Es7Ek7cNAsAjL
JfLLbfVviJCklGJpHYf6ofVQQuePU9CSBUuKnyFvs6IL/bZ0FrspyrFCPU6VEmwxyPPConml5UPh
yMqiFwsbGDYFYhdt4EHtbLxtmcAP4Cw8lQe+NAF/ZM8U70WN4V8F0aecvdt08sBgmgaLZjRSegXa
ZQvLBC9rRSlvFocmLi4ohzZ10LJYW5rhp1HI6N5uLuo076/SijCyUtjPJgaGeoYaYxNSPGSMQUuD
2wV8OxoHKznhnZi2uVbSHWWwmlVgPasL1TbC50zHId9kicrWGphJpkRjsZnqR23WH6vmFtncXVDK
ryHKzthpHtI6xsdL1KOoklsxm58IgwASTtVNPdp+CnuT+N2nQOXUsy41ZZgH23hMeeMZI38b1EMW
GCtPc6/dQiY+wuWjbrHdF4Hd+4b+TcL6ahjPbt07r9Xc+zbRJZui9i5NVT5qnNOBJKRbI44fDA9V
gguBEavtFTMeoKx0g1KtOjujc4eiCFV/4s6HNCv2UkERawT6yTpSa7gzh2AouitOC+uJ+cdFO4cv
MrGdBelHHohydRSqHqxxYWaoVvNkXTVLyigDuzBZoL5MAZlyiyuVc25yhpjqOJ8/qtTYhhrVD26C
nFN9pbatuAmHM1II4zhSQWwQVOi3SOEu9F54xzy+mVq4tQ4h2wLGByT4HxFay4yQnEAZIYDLqhNj
5y5zrnEOD9s20HLco/I0DeFVzbvwyQAGcWJ1jKuTKfdZ3yvsoYyOs7jjYTHaEMiNtC8E9bxYkd1Z
GfSvcA/lXunnraSBM3FHpiNO01qwccwavRgLD5Iv6tn1NSLmQLjYX1MiXt2Y5V22+ksexQ9Bw2dG
8wd9lLHRksTcMYHYeXxiq1Heurp3mStz3BuujYLI0Gi5rZ3QDnyOtpCWlgmZNDiEiKmG3uJ6dP5j
BA2a6ay/an3wU4pyZlgL6LZOSr7ngLCqHtRSenbtMt1WyYyqacwvPOZQd13XIWQ32QqQrtDy2zI/
fSJ/BwDb8DIRoXgJLocBBFo+W17bS6+lpgC4UMklLrBNOS5z6Zqrs4/d0J8s47qs7XAdL8QO0qqw
XzXJszHr9BiVV22DZn4PHf43+8ddW0MjDdz2vW6QXdQjUkPiQX0xtQYa4z7kHvCuw8jQN12orwvA
0EgvjPAw1vYp8xjODq4e+0txS1NFew0S9/3rafDMWzvL2Tz7udmyLILA2WzaupfouXQ8GJoz3qJv
M94xuH0wFzNwUXfNsTEp6yBENBvULTtQee9hyGYWBtE+jpN2jcxlFyHT9y3xbtaR6Yt8mnbsz9Ir
tG2Ql+S8t+iz5/GDY/Gw7Xm2tea2L4u7iQ9vP1j5xwQ4eFUKd8PQaj3EE1SPJNgo1O2M0kO03hCl
3YbLqp7Sc4sqfILayl1S38iuMjaVPvEJTW90n7dqEl8TdDUODTCipZNwUCYuE+v4bMwbmrIafRXj
OrXxM6FQva6j5iDj/C4OiLmNFYrYpY8DoJuUy+6p8BYo6zJARr34JHNsZIDRx412a2VTfFe7oA8S
Zb8nLTKgEvYvRzt3zxYM9ISgwmPb5y+Do1gzXIuodfRcWUBuMkuPj1DmZrazi+A+AZ650qMMLklE
MTrTCOh6soFr7BpISUk0GtnJDWrvrmDgCTaFjorbUGzKe6OwHZ9Mg/YwmmO67tnsnFrfBl2z0C1z
YM7TquLL3DU62yfK/2INAIAGk35DMvbdPJDdWZsBu6dOpYg2RcaopnsyWFdNh8neKi5HopDBsdLL
AOVDtphU1dbrWBcaySYCg/2u9dB2ZLrz2EtEGCJob5pYOocZlQp9s4Klunb2IU1QB39KxrLBgWMY
/TYPHgqXPsKAZMglwKsTzJDR5+96zwzWbdauQmOn+JBJb2g4bpE3vZJUaYYaThEIVOpBD6F8Hbzp
M5ThShrfCGqiyyILNmNJcDAj5BMA3ZF+SqX7qZYxUp0JI7UqQDBiwQGgInhU2XyRl9a5NcnHyrv3
gQbYiumRfFDVgxtsBVJ8xFRJgjyWbSgjJkdPNU4x7rx33LOpWNKltF7TXtwJzfy2EgBLqVc8ug3z
4hmgGMi8/ks1VDde3Y4+aUReat54ISf5wnannWFfxkVHdSH1y7hkX3Jl/1BSrfCdaGj9iNuAfjHc
QkWo1qXtmcj5213bo54OXeb6tPratRlFn9ls+pYXf0yLEJY+HHU7gRyMlnNMVsAlNRutZt1Qn4jz
WLdi67n1XtXBF2Stdl1A/YGHTCzfcrUnVvWJ28i9GRqPyGEDuef4BloZID7IsGY3m3BuZIbQAaXi
czAPySat7GHDyL5f+CaIZCS37LhcYkU21GvAuMn650UnXEeVWTJhXJQcQj1WaEJCqrGl9pGQfk/o
zIxDkKZ3FnSPFRkf53hqmhPh9RzHZXOsac0Rf0rPXcemJscqP9pg02ggXoXSynZ6Tbbs0OBKGsJP
JB8ISYovfUwC32ljorCq+rtZ0L5lkI/bDMUZnIfD6PXljQasZZWr6BOH2prkp2KVpoAWiqrPaK8j
AaL/XoawAIm4tqUGDMQqSgqnhcCiaVQhTvkhWBV0hCUykXTsZb6tqbZXTcvS5xTQT+mWCb+FWLRB
Mn9tBcG47hxTbBC9vcMK2AYyJWg7cA1mS3SGvZmLUwOqr7ukVJnyzCEUskOYbFHLdr4ZEAgfyefG
zjD4CGTzCkQnL+YlTod97CCmn0qUJjawyr5B89zX3kvIRihTqhwVVY+pG+27cnZ2ZD5Te8bJWSRE
KDne1KztG+sWzV5EJCN6ip7GCMfzaK2x44myCi9aOr0ojwiTsuMi2yIxY38f0mscPp8sagV9B4N2
oPFuSAoKYWCXE5Nyd5apanSuuYG234uOVh7dJEjiUaOTBQn2fXyg0HpRSXchGhq9HPL9qpuPfQrI
z2ZwoKXDNuhducU00pMi4U6PbTvuTCAyYBzG7dSrFxtoS1feOCTA3IDWo6tgq6tgRrNYRqk6ahh6
U00+A7JIrkXfJACWcLC09oFPvL+pSJOAjcpSkUgYP231BL5xOY2FPBhredyb10Oh0d4nQO1k9sZ9
bbcx/cke1aLqz201giys2z2hSCRZxizwXYiDMKq/dTFjxw2X7me1C9GBUAXmTxzOriabhUq3Nlh0
wQknRXHh5MxXJDwu0OfFhrgGYEcbK+2/hQND3gFjEkWkl8WjvKZKvOqK5NDIWPqmJc5TO+M9wPZd
d/EOeDwUIQMtd4ggB84jId6je+3YCDGJcTlnEMs3iYjQJmrB7Rwl8Q5C+wsRYVN63xQvWIDR59Z4
LOMEo5SNLSaTNafbdPTT+eSEuHJb5E6qUOgvvW4jmM71Br2TLJ1YjR2CVCrGVvipkk2lhbTxQvPY
u0200wwGpPRBInIm09r8DrV4vHaQ6cxC404RSIjjLHscM266ZE4mDG/9vdL7fR26a1VjGgok7feQ
hSoFYBpM8dNsijtZjW9uFqWXbuCN2wrtxNoKk2oFEOUtDh4IBVzNwOXzxm79H+ZJMu1Upgcc5ZDh
aMUhbz/NWnw4eQHZKCW8hikP6vnAlQfZYYshq893m0FgZBx49WNLMyG04wNVMrnqjJNGKn7DuoCf
VnpEnY5o1tdemDfH2XC2ozV+pD2OhCJ3Y2wU8gH0ADwg/De0Od0AYdExtt/A4KZbbWApKUyyVNIb
hP8hjVUGK6PN+Di12jvkatCjYySrpJ8YOYckJ7MbfByGvUsBV6yVURIWtOTnVP0x1e2zXaVEfcPN
j209XFvzMoaixO+DlsbiFH+n8dJixug6k5bmN4tGT6R0k61pQpC6jPx6OkrNEJsbWzr7Gr/gKrLs
58g10Tc3zq7FgIUxTWAnMh/DQoTYG/PLcpk7C4PglqjUr6ZxISnljITngqtnmNqdnKCBZw6jR5HH
O6xh7AXZyTTqoxW2GuuOBo+XhAESHskqIkFH2TmjrXBPUjoNI6vDJbac2Gno43SB32xgFVq2+kow
exwyRv2m7YLNzEcaqXO9XT7UpHJeQnd8/fkV5P1OaNxlC9GSinbxAD30UTn4P3OwjG/GTzklGaCB
CRvinVSLismC6D6P+TbNaSv9DLG8uPwqAo7sKmCa55AqLfTifdCL50wV086pbUaf2Fpwr7d0MqJ0
fOlSii8j3OmkBvn5Qt4day75TkRkGMwJMfewIqGnn6I0jLZj431izqc0bw3+XVnxZRMCCa6ZHs9w
5frS9Q5z/CySxLloJ3fdh3EMN7U76BEOLt2ItqoI2aEEo9mIaHVGtjOquGm+BTSI1I69fjGLNh0K
hl6jm1+W1jGpk+OYiWn/go6DU87M+0WjyjQSorlX87XQLtknenkTR6x7HSvoyi0PhVGMvpnwSeAs
uzGFvcFbxHOPzPMWrH+GSBaeR7wvKrYWPcAGUFjrKuQvk0MJwFYTx+HZSCKOrN68Txo6QJVCJ1oZ
zk4f2+kQD9YB1Vn14iTiLlAOGn7QtqRLkNJS5tmeVvdZmuTagy/aVkE4bXuJoBcc+tLJfUdonh4z
LAeUa/Z0oSJ7OxfqMGYYjojyrP5BTBIJCgSGyZofBt09Om1jN3uspKjCFhjwRNStb86q5Pg9H032
FCId0ALoqbctBud1LKw7o7KvrAy9ezBGD0OdnuyBUTIOSJqzDV43R+deozWVipYCsQz9obPuAJR+
V6X7vmy3rkk5azeL0O2gN4YEBM9whIGQWPVlR6OooZ+dVVW48cKPEq3kph6cvazrr2EoHBinyPJT
zJRrk1yozdxa+4p6ek0W9G4MWhpuNh2uJDbB6AdAGus0gPAmrhdX6ApzQOMUOvEpmN2yeB+zGmEu
A2Xgzqgl5wwJNTcfYRAru2v4UKANbocUihlTLU2H7o7dUev0eo0iFMcp//oDqgrt6zwm7m4yAZfm
083PQ/ayZg7aPDMTva1CZCBegIuUmyS38vNi+m5dxk8d6yw9QHFOGHn0ZIYNijs/4IiNQJHPpQjI
NaAUgIRmJHIXawz/mDguQzIPVc6qnAhRWDS8QY1VtUImMwSoAPFRanhGISufcZIxsWRS+eOGnrqM
uj61DlMHGgXw8VUAHRmQYP0pAmqGH9CYGM1v8DC3riBEM3aNJ+F1DzHCW2S1xCjEJvkkOQRvvB46
n2Nwidbjo12wBpzvriobUQvWvS6yy5WdAL3QkLIWdvNsxPJi7MdTH4cceXT0MR0MkCmJOLe01xk5
i9V+zNybbi53ejpcC8HMHbKWlwOnY0TcDfat67TPSQShvSHOIdsu/dH1QpwAy0MH1fRr/SPs8AXM
BDct5tvF3P4zshMdWR+FXZ4hTX4vQ1PAVodsYkc13fNkI4ryxM6R1lXQjVcxg9q/nz+b/9WYFMGS
7upUJ4x+fhmTCg2LbljZjLBQCjjMnun8PrM9vie5eRsuWUe5xTRGKw+DwpEnSQIsbjPRv/9A5WoL
InzrEEBl7woHuX6eXRZzcCpGZ4U88r1MXzJBO1RF95MV309e+v7z+v/H5IJ/Vgv+791XefWWf7U/
osE/RIT/kA3+8df/XzSF7gKs+BtNIZTjLi5K7T9wzP/bf3zG4de//y5XPHz+r3+3rJ/f/0NfaHPT
IAh0TcmK84e80NARHi7KPoM/UZvxD78TuGznt4XaoTsmWCwhQHH9X3UhRC/EiLqu01hgBC/kf0dd
aMB9+KtEQucIACRSmI4BKIwwAl7FnyUSbcMKXxuVXJFht0YjHq2cgSKnyYNHMvHQaFvHIWgROifs
lKmKir2bv7oIcCqOZEcIWg+kyd2pVoQM8trLKkzvRwluRNrHhNwyKuxy14X2l4UPTY/RZXnFh2TQ
54/OEopmVwQ/5Va5I3DcYhjUJ3f29MGys5aaPt9RMLHXte4atutVmE4PlmjPleM+N8X8Nrip2DuK
3DxvYEtJHyVfzKbrhTgSoX7p6uW7rXN0C0I8LvosT8glY5oH8CiIaeIAtU6rsj9g6h3XWWTEu7Ir
P5hMIYSU2rdrjg9hGz65mbeXSXLHyO7SyhJSEWua4EAi2UB0fSPH+JOR2gAFIbmoYhxgbkDDCo35
Y84guk0xUWu9tdZmwz2oUl0VDr2upr+RdlVvexpWuMdvw7D6GAsd5qsTngq330xNdAeKmaO9YPBi
W9Nb09e1X/Xu1/hM9c4To9Oj+Zjy/2KgkoP14Q4dLUOrfJQhDcVBRGSmL0EwE+4oLQGt7Cw9SVnL
Vyj8I8lzOyMoLpDUf2IYeqjT+ki2QLVpInHyQiFXS1eVaE3K47a8HQKs/Oa1rXRCPqb1BCEi9pxv
/rth/TrG0C63oQ0HpKyaTdRbb56pYuzg6sZa2h6MjvGFuJcdHIGjTqJHSj76RqkYZHGALpsWd9eV
SA4Taxdq8uBqY8CJVV4a3CaUI8G9dAOfsUQe9G+WG9x7hq9reInb6rMPQThbajdlGPIZ0tLwp1YD
L55znGlQgST10tOvFfL3ohQn16VYm+V0n3cEfafMqhWzW9yhkg5JcgpdtPWYGjbOTNMhR1900AOc
9KPM6m1yIHApZ6YGFiHQ2TyDDIeNHIuXvALGrMBWzQXzMjoLFhPLupT5JZcIh63ZZkt2eedxhq9a
d+aPYLaA1evujWyZywXZfDIxQZxUj7/arnGa+Hz1rchzn1IbQMaeoNtrug+f5QD9KlkX6Ja3uqBB
Y07pW9AlLwJZ6xbrvVqJhINf1Hqf/bD4bpoNC8Az1pBy7ZQ1me5QplJJzTYxMtlNbvEigMCjjeR7
MP4Pe+exHDmSpetXGevNrEADHIADWPSYdWhBLZPcwIIiobXG098PJKuKzBK3arjJxdCqq62bJBiB
cLif859fhOM299XlqKcM5lJMMkoh3FMBGWjRDmCabRueDEIHNcOmWWTgngPyrznOAFBW4V4upF4t
a5kxea+RR9QykUutU2+KfIJIBQhuananXjxGc6qgHarF1RiLdKF5t3VA01MXpQetL8c+F2P/meMU
aDHRcZKRpK3N3IzmtePzR31F7Ll15VyvQX/qvF42vbX3SCQPtBQqje6ej1PmH4D43C4s3Emy3ViU
BFmRReZxJ7DmmFIbcG3Plwzb7ktwo5mmrWWtFDtCsE86u1BngTLZt5AAhA2zc4uNX4NVAd7UtsZz
4La8wyaU/IXBFdvOl8dRYOPt4bZbTa6pmEJIMxRt+HUux4he3al4tLpcWwO0LQyiLGciyG/1mE46
l+NmrFEHNpFjL7RIYhvO3wg1ylvyOHMUt/mZLtR8goxv7R18cLfm8+jjdpkXwcF1sX3vm+qSIN74
3BP3KKb0uYeVLQBkS5uniGjT2GQ1hVFxjEgVVKTWs40KcG/AUp67SNjRcuMI5DvZHldXf66uFcxX
luAo2R6N2pxogPwq6qpT8HZ9Wyj0uCq0NjZDHpa2c++z/NbUGvCnTjcXAQrEOca6ZDnGGUQNug+H
jNR5WlT+Q8iGOOSHEJqpZ3l3VZk9FRFLpBGChNZhlQ/WGUBPsOrxReIG0llJ7MW7Xh9nwWAye09Y
oX2NzCOKcLpISUt3ibwIcjhPiosRf95jfRE8RkVBokqteEvgLTzeg7MUnhUCnfYuqDGZM4u2nWkW
MLw28kjbtsX8h9lZpEYhKQHw6dr+Mc61M2uaQnpuf+nq9bPeoe2GhsEYI0hI0RX5AsEgCkhIPTz4
4rHoDH/ht+Q6YqgV9kG7BXOwFON7izYF40pTP7W04yjksGOOac+0wRdzYkDOBphyIr9XCIbfZ/1Z
Aoi70+x1iYXjsgCIadrLQXUuChe+cQQ12BNihFJeRPO8HhaeN96IlmDOoYAfZ8QWlnptc2eD1CWy
i7eYOkHWVTCFNyR3e9TMgfLehayu6NWtSjGatISLAfSnYH1SO00D9ca1CTMW6sBYKB31hZXXp3Gd
smIMCC4ebsOLBlh0I5WkXeBAwxi9q7RVXKCE8cJNaQNAtK6ZbGW0HIKsxcMjKYhXVMEB4FCdIGAq
vO9K1fUn7kAqrOeCvjGhLFd67hOx69orDJSXRkGEhhd+I455MZZCW6uJ35DDKaIrNod7fDzPLF1+
M03v1jSd/MyxE4AE2kzP43nyDbGV/QWWKfeq4g6ztokedYZWYBodTHOTCFhPmhdhewB4UBdlVh5Q
qIFB+Yy/sc7CSKl9Yt6Wo93uYaw1qQT9GK8Dj2Y0hM9g2vCVhoY4HkkCcQgxpONwMFx0Pn1Qio0s
q1toGORj5puwd8/G2BgWEgdUzh0mITJF02aqWPuEdZ0uQ+NZb2W9GPAPXEDF22t6kCz0CO5IZZLS
oDeav2485YXRHB4urnZK95cyhD8t1bwkEQQmd+rd8rb3qK/AE0PJscdMh4O0GRGSdWmZ8hEFYtEx
1Z1r2j3IsLkSqjYXo85RWqgcOwywVLcHwArJFwIWgFIXwdNydUjWRUHIyMDCw6cIM+SCdq4Ow0cF
uBrENDjuXefQVKI/GSSnsAOHrIiq46RtCAiPmXmOBzMolJUtLcjcxZNtlXfI6a/ARBk1xIJBmOuL
bdOpxnlJsg5ZC7MU9A2tBH1xNtQPneMoawzNSXHySD8dAUzZg+aZG5xLu8WEO8+LOS5j6bJ1BnwE
hsky3E2003Ak/T0orvORg6BQcDTUzXNCufc6Df01oEgGkZD7MNiHStRL/xUTqZ/92mdVB9sM64U5
S+wKcYxFI54oGCDDCI/S4FhjyLTLJgI1Ps3DRm3YDP2KfEK7wsZBCTkcTVTnTLjGRQj0eaykMJDq
UBU35ZSFnOdbe7Ce2zK7Z+xIcFOebNDhYIGrjjCP7EZsOpUonjqtj1vS3oZSkgMu7+pmAmPwyl3Y
TnPS4mCox4VyZ7a3woCDihjkojOxnZxyFbClXeVWOZBFTtUjrOK2nlLnygBGVUsaN4tEDxe633ar
PvK/EScEiJ7tUP9ua1h80I4wHIrCS6ZM6ExN1Vv5OtbZrsKKBGmhZo/zUwWIqwJ5NbIYiq27UeyE
RzlAfN5QNUCknCT8A/azeOJPD4KRgAbAn1jolXNheCSv1phjdkRbpO2lhK3zROVP1aUv+laQJojr
GbymEPYWrAiGhRCuCyQ1rd0VJ2XiYQFChO2yj8OnWE0ktCBF2zilveogASwyOMIz5DkXht5jwipO
u8QJANCYAdeuDlc1qZhot9AJO6TtQW4d3BTjpxBpHgdaQdKtyotNy4tSeLdxilZXKE9AbfBsizbW
lmrFhM3va7zYjU3dtnd5UYZry0Y7MMYDD41RrzRcf6hLS1p3EcPQg/RaMiw1nGmmoU+LxZY72Qmx
MYmA2qfwyAzq+S4FvA9Js5nxSaEzUKkxLDdfGGF9PaStSoSwtjF0VVnFDiZ8PcuBrMVNOfb9mm6T
J6DUV5hoRAwF1uYYPDPIBhEHloRhoi18gReRGHmWcI+Tm6Kut3g9NYshZCvIRnna1doyIy8+7sN9
m+5CF5uROoSlLMfitOoJmJcho9pa6Ks+xbasNoik8eAeh6Q0JSZeXiWdToN16KZvAP3dmskb5mmZ
HFYxJhjYSXS43xff8EwBHCO3bGFRvuJasdZHN11bYbWzFctcaMBmYWIdRzX2E0NS1le1yWaqp/jJ
JHr9EMPpuOy99iRo+p20HtOkcu5VC8ZoHSQBXL96abt1g6K3NNdGTKSGMMtyCcY0d616kQS4NXuu
K2nCIJR0gSYWLhYgjEX6jiwoNVpHyl7itkPsYeDMU+rEFDbhHIUng/9xqbtTjAKmtTNbdf0lRjwY
V6d7J8A70kjadcdHjAG1s0xL219JuHFzzO12sLZJ3NC6RRw36kk4glUGqbwoCqsC38IvOccMeNRP
8BtcFU4yD0L50oQc+M2Ir0iQFzumI5TuqIaOAytfEEbD/EVnwcox75csGih5Rb0jdXCg7cApy/Ep
7RUt3pMZANuBM4b+DJ85M6O86zGuAs47DxVGLZXUGfgVSyeQ18IML+MuuixUgYC3G2O61vCU5upE
7Yt5HGlnRYEyIPcpYYcsRySV2aswip6UaBqztva+TWAUU9jukKuvp/84lv+MnAMyW023iw3hGgHa
eTaE2SrE1gTFCSzN9rE0PHsfEWlxwp7Km3F4lTpBCk0erzrNFfimgOKXXYHCIsaDKci7ZVZV5Blj
GBBEOPI58YkZ1Q2z1taYF4HZ8M6odkOMpC0JjzKw3XtEwj5HHLRWwy3deZE05rIhAYwhzZJASzoT
WT12vrnD9hvORJFkq2jYi2nOSfzeluQ1KDJBf2iG766w7KWmW3DqzXwB2Jfv2kS+6CPWX3YYX2b0
QPS+9saKHG3ulirGGB01AEMGFMHDasBWDQrjlsgiPrJGf+H2YSiby3OvYuweVRgSRGatLtXceXB6
fNrigLdaZvLYlp3OTjVc9XiFzfMgRyAX69FGpCaPs3s/GfyN3wiCIVAzKk/QKjLTIq3KcAJvNfgl
9ljUCowyMRYRjLqNzseEPUg3QphPvs/zJghVWFK6bdLOWCgJ1oqhPx6CkseoMeU3otaSJTwqzhSF
OJzossyWWTQXZGrP6D5g7fTNrhAmdPwFlmG2DZdADepl6RrLNkfyUJpIwfVqsgnBwotEQjtlHixF
c6pEwwG/8D1k3ocoS+N550JjC6+VzATxiJzFGLok1RC4gU1AcicjhhgIK88rjoMiz8q5BXEo7yHE
GIO87A0Q/tYdLwfQjHXWQz5Tp9pRDc6wGUerqWIa0MfdfRabF5PJt60SAAR3Pyrbb27lzQrTNfdu
8tJ5hYbaQl7SfATzTLF3bi28NfnRlNVkgWXE2QN9dQ7kqakHkgfbjap54qE3QWXBULhkuFhA4AgA
crTcfOgi2H5DOm5av992CoR5PWOOZxTLtkZd2agHCPbxQm+cBxmMTzT/UG028IYeHAOfzIQIi2a4
NCzrNNIIqqSBIGxtZ7KpNjmZQn4/HMKaoZlsHrpa3OrhsK+nXJOqUQ6k8MTqmRNYm2li5voupO14
OE00mFd63Z/zYX2fcshM/wpDGRxQkGx4pirOcC/DPgB/Uz90V0qi7RNLrzZa2W6ikc0FO5FdKIdN
gqSy0bsVno07MDAsfUzjsvC0u7pWTgFHCX31GVfmN57v3jqKhry/iC8MdZrYZPEVxI2zzAu9Ve6t
Uo1tHYsobPgIMxmUptqlkjM8HCF2mD48cH9oOYSTYRcDfoT91dgayya/TVPoadh5oJFTLnosHJZD
pmC3Q2IN07XmqtK3gU4D0vrwiv4PZP9bwn3j1fPhz0H2m+SxDA6fcPW3X3nH1fUjIXVkzA7XgeWv
onz8NdsC0TzfkOgdDQvw/TdkXT+akhzISjAtSDD83m/IOj4AEjN/vvcaiKHb/whZV8WPDsEajvcS
w3XJq8aNR+dVfETWk8I2AX3Z1oC9EAAM5xEZ7tuCoKeZ8GgpBQT+tQAQHIFB5z1K2x3ZnDjy+Cgr
qvTewX9mABbAOuWik+BEBtR/SG3U96a+GSK5dtTmNMw8BCJY7VaE8lJeTGy8EVK5JQvSgMGCAMzQ
rPLo1AKZSqv4z6K1zr2BYMHGI6Ov0xj1CpXsHlQxbBHKDZN7zMyD5tkwUyxhJsaeXw4PfVStu4ps
5UAF5bAtitRWrZsTOsQFczXK2Z6ASkLL/FVpinqmpWGLy6QCCDRkc1sRNTZt2ksUxzcZkjeBD1Ag
wUxjPIpXY+cNe3hmszYd0WiPEsFPC8ystycV0NEi0xyMUEqPoDNbymMFn1+n9t25tJMrmUpB5Q7H
sXaHlERPcEhvCgAQTfRSBN4myUnEQH+57gV1Q9D2p0nhnbW9jteUsipJtWGeVpy5dDV4+al0xjVm
37z+YAHEae3NWpwim9unqfq9iQcfRzeTgOC6OqGsJXcPi3gXQl9nG6ukhivvVRKMBmZLFZsUeDQB
ptvsapXhfeM1Iah/tdJwpTurfHQ4ORDrSd7v1R7+Ki1IrsH11NYs1o2m3yJNYywey3CjwizuVE9y
DugY7UIMWsm8U49DG/ZQY2Gkp9ENIJjHXbot0AiO3pJ8RW+Vtdj2Cqc1SFTQ9UVlFLCXdbKHu8CV
KwEzGuRh5jrtwUgRv2nfRSk9JINlOxkv3urUIQprHPFRCRDqFSjvXXiNrQOTW6uDHZ8qiAxAKkmh
wQJuuZxjynfmFuB5yUKlWVy4I02nkxEeVDuds8YOjBvjxpvOZHHhFv7cJb26HAyzW/tjujHd7MV1
iy1BYitw/2CHamaulup3UEZ7nUr7uxJTkNchzUh3N6Sc0oOfofLRknspMR7NqKwWGUdzp9TNDrQ1
3KmxVs9NC06/oFVEClYvXAV/fq/svsG5lZDpJ93niPOqKIOVKehc1DE/K1pn4VS4pgYxlraW4hsz
iSvjiSNUyovoym7LE5nVj1lgn4QNMyMX4DsIErmw1fqKaPOtgCqzajp0Z4NlH5uy3VRMeEZFLvRB
nkEesuBE+Ru1pWAw0CEnWCJ4EGYFtqS03fa514baOtDwyY2y8yJkKlAgd1slyAZW9Vi94PO/9Hr/
jDIXfkM5cb1A5yReS9iZcbxOvkchfSK8afe40ynpypziSybVuBwl8bkB967zGjC2ktt2mZU9oXB1
pm+hot6jE7I5oPVgF9Ack9qb6xBdiCyco6s4NtJa51nGjiEp7TWhtc/1mcN8gnYWXDOZUOGgQBti
1OZ5l9ff7BhaQ2Nb6LsQ3gwu1ow2g2+YUH5LOkqByW4K8RLeLaodyG69AmfNgqpPdTXsEH+TzdlS
YlaE3+0MnUIuUUid5p5NVgYRK7uzloVNmRw4wXNbkIQWDt+TpHm0PUefVyJ+kol5Lxx3I7PW22bD
QK2bQ1ksGna1KDovZEMF5gmkxflxkMBDb0nQWOnxQ9RjF10Q6atHJ1FSr4XHzKSPnJ3fhnt1oGsT
RQGWoOmnRWvzY9ksnAzQW9jNuO43mxStsinESpUqAS607S12NEiFA7w+UaEXQ37rpohfkmQALFSR
JcXZleaPJRGkvMnQXINNkBZTDAwEdLatyFC0WTMZcqDIWQrfBYj3YWIiwAy3th09BE22dbE4Jri+
mWWO8eLm3kNL5mnZINIz6ihdOKSt9Uhs3DZ3lxFxyeumvZNtqk8+qt8bLtBIa424rq7pm5vzIDMR
WVOdmnp1Ciwst+EAquvnAE5B+X1UlAE1ZHjpMxEcBZZMqeXEE8f3xc+d/Sj0ExGVjzKktJIlQbUE
xPFYMWRtoIUSuWRggps9IWjBWzMOjJkmgzMkY0vXu+LmoELKWTNBHd970RMaBSYmzKuqLSRNhimv
CAdEw8jfEfh5LVjeeyG628m+w/CQtFjmWF6kMSIvNUNb6Cb00Z67AMk05lFVLdGEY486sUCZ/++m
6XVF/AXHYUvEefzo+TdBO4mlZI+lQmcYK1bwgLCM21MFyQ6jUrmGDLMp0N8GLYw0w0EUpfQIH1OJ
mWeSUZqrNnYhuWW8dJOzq5lTioMVzHCWUVFwtt/UofE3MPQYbeX6pRchMgpc5ckt+42t0M5ZCFja
oCC8NUIlFNs7pNGsSB4eYC+5Gjpg8qrQrz1h1TCnTo2WAUHtYreouvKyMpQbNVDtDa3SVeeNe5xd
c8AycEMO/txVj9uRx6s2cYbF2w7FU1GsBg/FY9A3C+z4AjEYRO4mS78YroOMUaxXdzcyiS4JGJ0Y
rBsuaC4U8O65k3TfTL9bx3aWrAOSvedS9RKacPOhiav1hCxtXquTblyWCfZlbYhV2V3DILLvnQ3E
ZWWJ0dYa4W2yYlflo8ilhkSJoWI36QPRCU5mRtYYaEhZCfjAL4AhAgbPZdriT2HpwTIYrIsa5WHJ
zrFTVMim30hAx/ITtqPNaGMFh96I2guvR8IYeeFFRPGkoW00J5EjE+JZJ7IHIUuyHU3M4FFD3w5E
uZeTRDKaxJKqhHE0HKCjaevEym5L57hDW1mgsRwnsaWF6jLofXwpXZB1Y5JkZkIu5dh0O7vHx9MG
cVz2k4Sz6b1ncqtpyNyDXtMJAqtfhJPss5wEoAa9PAMv4QPd6cYaL2/0vQhGKwSfMNmnHhk1aZdt
TTPEsJZxLErtYV5OwlMzGK9Lz4DTmJoFvtbxBBMjpA0lWrKMsfGgpOXS05w7b5K1mpPAtZ2kri68
tAjtqzaJYF23fFRRxZLgvm8KuvwSvWzTxwhnJ0OpOqHAnUS1aAc3UD/ykxG9LcOXpYID6YmGEhd7
FBzr0OZmaHQHtLqVlp8PDoZTJW4rPWrevPfVle7XYBgofUka32JIffCGR38SAheTJFidxMHMXx9R
VxHurB3XqIcxyamk5s4DqLErDG3hZ8ummlcZ5HK3RTCY5NuwjVOkyHO3qPGxRKdsTIJliiBzEUK8
npm2OdVxWwS56Jyle99NgmfRbOpJAE3TfdlOkmgLbbQ9iaStYnQAJ3vqTxTUOAanyxJNtduFeA8V
GBpyFjC2X5ior4tmjHYueuwBXTYLo9oU4qVSQMdrlNvtJOHuYemt9Brppz6sSnAtRJmNu1A0tBWx
xFgog9g709CFB5ayMipY7g20EDB+6vRJRO5C8I5sfmWcBObIETg5ptk8BDVjQajfGh7sqixOgx62
fYR5sDcJ1NHaxfnwnE/C9fxVwt5TFaIMBHhlzq81xSobHtxGWyGTIGaLged8SAjJxB1kEgLjXYQD
DwOMUdklhNmQP7LXndy+cnbAjtlx2lZ7P7mryVEIo/gE/aW3LCcN/uQmaVIcjWOwxEcf9UWehiQx
s7sFNgL+8BKLPzx0x5DyzEV+3yP3x6iKdTs5ABhYAQxqcalEeAPEry4BjnsfT7YB2Ae4kL6J5gW8
AZqHdsTylOakq7yJPUZS3CbgdIlNEoPn1cCkJ8ffw6pre91O3gV+YOFZECZPUX3nh9qwNFq4jgkj
q3bkzECeVOiluhqQR4XZWeDDjS+yneq0JzAQMAWWw5kd9T1gDihLWQCCRZVy6XQKLt3EOkQYH+fB
uHcm1DqfGNvBc4FsGN9ULHLbgvobhQ9++1Y2qDucQjaFgqZhJKsqz9Mznkbs+uGudB6ULdIw7kVe
0p1YpOP2YDoLj2qJLOQWHimbNIQcwrEsG04NSReQpxb0Ug6p8mgfkFplK2hDYhXQhxRKfepA/lw4
4QMjVI7dGu4N071yDC7ggRNyP3nd2BjizHm59aaJr7hx7Y7sZHLiU4cnrkMMipfm3iHikbKLlhTr
Fqoek2lgTzpTPD67njgzY3FHTh52YXnN8Ls9zszuoiyrbsU8AMsBjCQmZGvMB3WV+iNH85w1bi/H
Jn3CHORMVKlcR2V86zH6MQctxDi7N0H7W55m0T9C9iAKD/Ayw/thaKpHWMdbp5LXpoInSNeUN/U4
d6vsaujlQXoowtu4dc8SHckX9OjJschu1SUHLN1K394E+nkGly1oqafKJht22OH786zQtkD/18ii
9aT4Ptr9fZ+LkxA3oTA0l66SvRijvenL5oosxmIZdfIO7zK64ubUQympUuehjVoOsljDVZ8pFfoS
RcNA1y1f/Gl7FrGy6koEh3ZPpHcLh0xR0G31TXio/JJCU0ncvYXHgk54BMgWU+IIUDhhDff5cqyZ
3XzTpf2sRu6zo0JIyifysGldVX6+x2xj5dBN195dy5aBYDEjXtneCB8sO9BHOqXxrJ24LQI7c2zR
p4XqMmUaAiekqbKufMQmsmSkBmS67pgWeY76pIK7lg7WKrGV3jSk2s7tpDyQs0Zr3JsKqQN6hkh/
0M41fKJdrcQnzKrgXSgR1kZU9gYzLj/HGLNs9FXAJk6sGp9PwuSrsR6tUdPXdf9NGOZLWdDPxTYf
CkDCPTp87NEc9zmsh0MlYedxgvfI2WhdwBI8rK3V2mKyrwBm5qYdLhO4DZPsG+eC2//D9/4Ovofi
cUqO/XN87/YQxy//9fzf/8mq+hPM9/6bbzCfdeToFsoMiLL8l+BA/QXmk0eWgyWZY0tYrTp2qx8I
tOaRg1+45LtYSVJu860qa2r/3/8yiLCVkukn/1IlxlW/WJO+m1PCQIa27L1k7//7YxAzr+BH9qzJ
n8ByHMQNQq7G5T5hfLYZIrfIs2EmzTzGXJ1URNNVh3lbK/oMonlNsBS2Jxn89ta6UApYqSZny+vY
JFS6bT0plGJtpVAIYzYcAAXgS4fOE28AEuqSgwIXMVWUK8MfLBTmJR4cOqSlcC+m5w5+7ZDn7cIK
qtuWkSVli6lAkwCwsfICdkHUkJjGmKfEjt7GqycJ2/LUh7nBrjTgOcFAA7+DuyHH8cm2d4TBYhAy
dOXK9pvrSDXTTWQNN0OJB0eROiR+Y7NEdgV8A/2apPllbrPf+0Z5EpfRpZfy+jxqhHQgoIlmRBUR
DkrELTkBCnO4jw+Uls8WpkGLUW7agFgMKymDhds0j22arfAjRvjDnHxu+MYxIdcL4lwoChsLx4fQ
W5oJ2CDRGJgjD/AOUJySPUkSwFrxKII0lDiz3CfYdioE0UAjb2WP9mtt60PNg+fMJhm8RH53U47+
huD3HitmweYbYt0t1SlrJkJijhlVmCbpvDW6Gx0gi4YFjX2bt+sedsVE2zvkenmnxMYubZDzj6E1
1yv/uBQvFDV7rS+yvS/ccynz5BTmCT7QDvzD0ZsIs9cdmR1un+8Ra8IUCMSlZ9sJyAV0SrueeKl1
D184eVF0qGZlH99rlk49yemKIjHa64V6ijgLIBK0cRcaw1arO0FxCtFoSDDDJE4Vww7Cn4RJIWcw
U4284iBN5IsB2TEo5/rXgA2idti604yQnLzigw02agc+TBcaONgvw/NFQA3oPWPDhFezjv3ugBot
W1nOjTalsxa+vVK78UC6jncyaikSte4x6lHzFY/IPDn0JOVu3Z6SBBFBKdsQ+svCSRuxXHOhq8jA
PGBwUnxmwrMhocITRQojuqipoVA6+u4aU0wyUXpKtxhkkWMBNriq8IxQSfcLMHL6/DaaRQOVYQFt
25DRMDOl92Q11XU0gG2QNcvkqejmUXAxNLwbOAYHQr5QgPT4/Vv5XRWDuPUih3OmRMk6wuO8Td2L
1M4fS31i5sE8NKAPY/l+LgWhY2kmHsLmpYdLw1mjaidVM2iL3CKBqSyyx15vv0Mwn3n6oO/K9Hnw
Kii14OZz4MNvoQNvJcIBstMHcqVjHSo21USeuVutqKl1UnrjEveHfKADj8J1pkyuPBDnISIk5gkB
1MsAWuFGEECErBg7q8hoJgTtumypxRubI9hD7tR6Nq+hDWED46uR6Z26yWPBiavRq/qcf2MHZoNR
aGc0OKI1wPRU1gJO68yiKt5EDY6XYw3OVuovtW3tMAR87Ll72G9Vy77T4rOmshaVNMnX0UZv2+Yq
jDFkfvjS4MsB4WsbFKCqZamb1CzmNf6ktzo+uYaiyOOwuDPCyfIAZuJMbZMbCgyoC4oOaaLhacxs
DY5M3uwsNXwB5493SZYeIEjc2qMVbDUcc2ZJW10Sv1YwDgyoWjVjrvc2ND8DflV7GAxWhtrj3hb3
Nx1+blK8+Gb9zD3XFlaIDItMgeIhJzdG9O5UYbN5ZXm1dvrQvIiNdKH4JDs13gSCA/tJcuRIYaKU
Gx9MC7xUN507Z3juSoDKOFOBlRVInkI+M8bsLHJ9UU4lqIdhAkBiu7dJYZyZAnoJ5k/LluCluYqT
mwqpzjcbpv/yqrESbU6pBL5nnOjmNPGJJaUvHKsVVJEHQI19lNUPQer1S3TzMIlMNn+sCyZuRUoc
gxfaqww2PLyvXVV1w1LvCdSozAzlJr6roOFsqyE17oDmchFU/sKwpzHOkPkzxzeucIaNd7bW3+Gh
Fkxo8w5aWrwoyJ1ZFdN0xpKY8AzypNTCag9jakEnjEpN06pVUa3pyPMTyKuoT5sFTFr0cli7rosK
ALOFt5qZfgx8BgHJLtxdigZQ4rHEp0Qr45pbc8ClZYQLM1dzyaeCtj8IsRF1WjudR9DqCRfFGxjb
o2WVgUEjuialSZfwyYbWmltddqrpMG4M/PrmsIxBxMpgqbeP0LWNRcx2PLOYjiy8DC6rzIcLCGH+
ZSHF2taEy84DdlL7GPeribYK7WptZIk5jwQWfbV5l/ud2GYSIBgvLkzM8Hvowp7m0ud8k1dpaWRz
0yZMm/kesQTSIH8s9MyXRllYTnePpHeL8TSu24m8En7mrMyWVJlaEat/Xm+eBE8lSTff6x/FVp8U
WddZwj9/+SN/eqEvOMF/MI3/nRX8r9XXZBR/nuEick2sYA0L+4OZ/N/6oV/KuD++0Cdv+aeswSoE
p3ovyNKP82bMv38oYF9f0utL+asrxAdecfP8QrWpH5nCNE0VdvXrF9VrnKXe+7c1caSZDKpt2/n1
2xTMH+7Qn92Dv357vzfd//11Pr2BwzNcRR74ugye6o+3wHR+rOH/5Bb8cIUPtwA/fMLR0dMzW5++
uKcfb4F+BJ/DcXQbAcn0xR36yW6BaaDr/NTH/NN7oDtHqqR90ehH3r4+3wN5RAiGxJ13Yi1MXz/b
PZjapS/eA0M94mNmPdF3vX4RQP1xHcgj1UbuCGfqZ3vzpqV+dQHw5m1wEdtAAvpHb944wpyaj1//
6Va/ZguDT+pLy9/QaMdZQa8xG+/r++NHL44g49hQZd7+0E+0/WmaYX954csjKEe6YepogP/g3etH
KgJhy9K1t6Xx8y0BFSjnq0vA4CAkFkU13t8lbKiPS0DjJmhoRMlf+eUe/VyngGNbZMR8eS2o7HIm
K51rvX59Pgw5JnScAjR2nLevn+4ggNJmfrkiIDxH50Rhxb/fhU9rwT5yaP1Vjsqf7SDQHDT3X30Q
EPAL3ruKTvP16/OD4LAVOlOk0CTxn77eHryfaEsUgD5vW9QbTvprgf37svjPa0KdgsdUdaDdt3f5
+SZo+pFmCNR6JoENP9c2YODX+uW9UCNYyhD889uO/3EvZKvEkEGffBnevn62m6DD9iO36Ws1gTjC
D0Wy6f/w2QvKRJViwfzpigHxFg72tbdt0glQ6ME8fvtsWUwfPnumHUI4gsbz7bl4325+psefQu1t
Y/7C469SD3IE8BS83YTPp6AmIWlzBjhT7MjP9fhPVYA+pfp9aRHo1pFpWxYZ6Vzpw6evGcABJoD+
T7f0dd1634u/8KnrR8bU/tnqb/vaxzevHZEpQ9yZ9RO++1c/ny995oY8MuDWECfK2/v8tkHVbfK1
fusOfq41/0eD3H8KgDB1tXQVJEzT3za2zzfBOpockyz+9bNuezoA1lcfe24CpxriW/MdAfnh5NMA
AYAIVCqj169/0Aj+jQPiV9QU0lL8/AqqBi/VH8Gqf/YDv2COv//+B++rCTP99IPXQ/7y9rdffqUN
/M+nyvAV7/zwzV/wz9e/8/7r72/w93/609/65V398n9ugpfyUD75w+s3hveXOdmQ/ftf/3mE8jgG
vwM7f3sh//7Xp5f5YdP/q+vODlUQB0/g1x8v/QagffXa80N8+FEUhWKbY/LrV07yQ/pZbvWGe331
yktk0sFBuYSs4H2OYaX0m3CFr/6BVRkwTFNuX9KXMTj813r6X5/u/TuI89W/cwyq3yS/vN7J5+0d
G/vyhQOv+UHp9t5mf/nKWfJ4KJ+HTy/6rYn96qVPpufqpfp45ffO8KtXPg9enpnmfhpDvJfeX730
f/If14Z4K2e/euHrZgoZ/nSf30umL1/571kN/rq1/u82rT/XWn7xwtNTWWcfV8n7SfrV+3KSxUH1
8vHC7635Vy/8/6WlffGOXAVPQfxppfzaVHz1pV/xrAc/bOK/4pZ/ffE/Ol9/HUT+/tT9ZcD4R7/2
uaSYfuIpfjmU//P/AAAA//8=</cx:binary>
              </cx:geoCache>
            </cx:geography>
          </cx:layoutPr>
          <cx:valueColors>
            <cx:minColor>
              <a:srgbClr val="FF0000"/>
            </cx:minColor>
            <cx:midColor>
              <a:schemeClr val="bg1"/>
            </cx:midColor>
            <cx:maxColor>
              <a:srgbClr val="00B050"/>
            </cx:maxColor>
          </cx:valueColors>
          <cx:valueColorPositions count="3">
            <cx:midPosition>
              <cx:number val="0"/>
            </cx:midPosition>
          </cx:valueColorPositions>
        </cx:series>
      </cx:plotAreaRegion>
    </cx:plotArea>
  </cx:chart>
  <cx:spPr>
    <a:solidFill>
      <a:schemeClr val="lt1"/>
    </a:solidFill>
    <a:ln w="12700" cap="flat" cmpd="sng" algn="ctr">
      <a:noFill/>
      <a:prstDash val="solid"/>
      <a:miter lim="800000"/>
    </a:ln>
    <a:effectLst/>
  </cx:spPr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_xlchart.v5.5</cx:f>
        <cx:nf>_xlchart.v5.4</cx:nf>
      </cx:strDim>
      <cx:numDim type="colorVal">
        <cx:f>_xlchart.v5.7</cx:f>
        <cx:nf>_xlchart.v5.6</cx:nf>
      </cx:numDim>
    </cx:data>
  </cx:chartData>
  <cx:chart>
    <cx:title pos="t" align="ctr" overlay="0">
      <cx:tx>
        <cx:txData>
          <cx:v>Iscritti a.a. 21/22 - a.a. 11/12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800">
              <a:solidFill>
                <a:sysClr val="windowText" lastClr="000000"/>
              </a:solidFill>
            </a:defRPr>
          </a:pPr>
          <a:r>
            <a:rPr lang="it-IT" sz="1800" b="0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Iscritti a.a. 21/22 - a.a. 11/12</a:t>
          </a:r>
        </a:p>
      </cx:txPr>
    </cx:title>
    <cx:plotArea>
      <cx:plotAreaRegion>
        <cx:series layoutId="regionMap" uniqueId="{81DB1B24-367E-468B-81A9-01CD7D886FBA}">
          <cx:tx>
            <cx:txData>
              <cx:f>_xlchart.v5.6</cx:f>
              <cx:v>Var.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600">
                    <a:solidFill>
                      <a:sysClr val="windowText" lastClr="000000"/>
                    </a:solidFill>
                  </a:defRPr>
                </a:pPr>
                <a:endParaRPr lang="it-IT" sz="1600" b="0" i="0" u="none" strike="noStrike" baseline="0">
                  <a:solidFill>
                    <a:sysClr val="windowText" lastClr="000000"/>
                  </a:solidFill>
                  <a:latin typeface="Calibri" panose="020F0502020204030204"/>
                </a:endParaRPr>
              </a:p>
            </cx:txPr>
            <cx:dataLabel idx="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-19.107</a:t>
                  </a:r>
                </a:p>
              </cx:txPr>
            </cx:dataLabel>
            <cx:dataLabel idx="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-10.642</a:t>
                  </a:r>
                </a:p>
              </cx:txPr>
            </cx:dataLabel>
            <cx:dataLabel idx="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-24.264</a:t>
                  </a:r>
                </a:p>
              </cx:txPr>
            </cx:dataLabel>
            <cx:dataLabel idx="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31.120</a:t>
                  </a:r>
                </a:p>
              </cx:txPr>
            </cx:dataLabel>
            <cx:dataLabel idx="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-2.804</a:t>
                  </a:r>
                </a:p>
              </cx:txPr>
            </cx:dataLabel>
            <cx:dataLabel idx="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900"/>
                  </a:pPr>
                  <a:r>
                    <a:rPr lang="it-IT" sz="9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-1.958</a:t>
                  </a:r>
                </a:p>
              </cx:txPr>
            </cx:dataLabel>
            <cx:dataLabel idx="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43.954</a:t>
                  </a:r>
                </a:p>
              </cx:txPr>
            </cx:dataLabel>
            <cx:dataLabel idx="9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-1.617</a:t>
                  </a:r>
                </a:p>
              </cx:txPr>
            </cx:dataLabel>
            <cx:dataLabel idx="1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200"/>
                  </a:pPr>
                  <a:r>
                    <a:rPr lang="it-IT" sz="12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-1.549</a:t>
                  </a:r>
                </a:p>
              </cx:txPr>
            </cx:dataLabel>
            <cx:dataLabel idx="1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24.861</a:t>
                  </a:r>
                </a:p>
              </cx:txPr>
            </cx:dataLabel>
            <cx:dataLabel idx="1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200"/>
                  </a:pPr>
                  <a:r>
                    <a:rPr lang="it-IT" sz="12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-12.938</a:t>
                  </a:r>
                </a:p>
              </cx:txPr>
            </cx:dataLabel>
            <cx:dataLabel idx="1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600">
                      <a:solidFill>
                        <a:schemeClr val="bg1"/>
                      </a:solidFill>
                    </a:defRPr>
                  </a:pPr>
                  <a:r>
                    <a:rPr lang="it-IT" sz="16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-25.748</a:t>
                  </a:r>
                </a:p>
              </cx:txPr>
            </cx:dataLabel>
            <cx:dataLabel idx="1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400"/>
                  </a:pPr>
                  <a:r>
                    <a:rPr lang="it-IT" sz="14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-269</a:t>
                  </a:r>
                </a:p>
              </cx:txPr>
            </cx:dataLabel>
          </cx:dataLabels>
          <cx:dataId val="0"/>
          <cx:layoutPr>
            <cx:regionLabelLayout val="none"/>
            <cx:geography cultureLanguage="it-IT" cultureRegion="IT" attribution="Con tecnologia Bing">
              <cx:geoCache provider="{E9337A44-BEBE-4D9F-B70C-5C5E7DAFC167}">
                <cx:binary>1HzZkty2tuWvKPTSL80yRgI4cc+NOGQmc6y5NJRfGKVSGZxAkATnr++dWZJdSsuSbrQ6opV20JVk
IrmJhT2stZH+r8fxX4/F00PzajRF6f71OP77ddK21b9++809Jk/mwZ2Z9LGxzv7Rnj1a85v944/0
8em3j83DkJb6N4Iw++0xeWjap/H1f/8XfJt+snv7+NCmtrzunprp5sl1Reu+ce2rl149fDRpuUhd
26SPLf736/98aLp5tq9fPZVt2k53U/X079dffOj1q99Ov+pvt31VgGVt9xHGMnJGiGCKEqmOL/n6
VWFL/ekypmeSM6WoJOj4wp9vffFgYPgP2HO05uHjx+bJOXie439fDPzC+OP5s9evHm1XtodZ0zCB
/369aR+K9OH1q9TZ8PlKaA/Gb+6OT/vblxP+3/91cgKe/+TMC0xOJ+t7l/4Gyf5hTn8mIPhMSeT7
AqNnQNSXgJAz4ftSSEy/ROK7Znwdh0/DTlCAs78YCsGDS4sUPA6WyU/zDXQGS58r7rPnxQ9T/tI3
/DMkMaOA1ud7PjvFj9nydTxejj0BBS79YqDcWff4UP5MROgZO+AhEf6qc+AzTLlUXJw4xw8Y8nU4
/hx4gsXh/C8Gxj7VXXOIoj/NPdgZoxT5gn4VDHmmmKRIKAhgz7d89o4fsOPrWPw58AQLOP+LQRE1
aVekr94+lU9z+vBqdXj3M4Hxz7BPKeOUftVL6BlikgvA7as5/dk678et+zpc//A1J+BFzdnbs9Uv
hl/4UDx8+Km+RNUZOJKvMLjL8+s01VAmfI44+fPyS5/6EYO+jtJfI0+AgQu/HCqmeih/qiOhM+kj
Lhnxv1oAsDPJGGBC8ZchLnz4viX/BMfnkX+Dw1S/GB5LAxXZw6sbax70Ty0C2BlMOaQW9il+kS99
BUN4w4gLKAQ+u9JLX/lxs74O0en4E6CW5gye+BeDam/Nh4fm40/1HX7mE4hpiH5ijl+ipIDGKOz7
ij97FhJfutAPWfR1gF4MPcHmcOUXQ+b8oQEF4vPc/AS+T8+gMEBUUfE88V/CAnwfM0IJ4ezzPZ+r
tu/b8XUwPo87QeJw+ldDwhap+5lI4DMfMgv8+1cZ9pJdQpRTEOe4/Ku6fhnGzr9rzj8A8mncKSD2
V0v3V+mTsWX7MxHhUIRBOkfYf04cEJNeICLOFCGKYCw/hawTkvkjBn0dk79GnqByuPCLuclVp38u
mUGghwHPBF95BuVEoPTPfAxEU/knCeT7dvwDFp/sP0UCTv9iSNxCRn/6uZUXAsWLg/b4WZr8Egvg
MJRijPmn1IJOmP+PGPR1UP4aeQLL4cKvBkv6eKiLP6fX//uUTsUZl0L4kvMv4hVmZ5hzLOhJnLr9
vgH/gMLngacgpL9aLr9rDqm0tN5/ita++s/HVP/MNOKfMYaZkAcV8kX+wPiMSCyV4H/JMi8z+v/Q
qK9j9NUvOcHrrjn7D/zza7VZ3pifq7hA40v5oOxjdFIBExD9ETRg+InbfN+AryPyedwJCIfTvxgE
bx+K4unVx//1H+t+apuFnwmKCIQq+jWVRZxR6SsBh6+XXT9s1dfhORl+gtLbs4+/nKcchNv2Z3Yk
gclzigXmn9pgJw6DQQUDjQwBrTy+TsSw75vzD8B8eoxTRJ7K/8/d5h+a18+h/jndf/GR/2nHnoL8
xTlHMOWf5/tlliGQ9aFSlhKi2OF1AsfnXvo/m/N1OD6P+8L0/9et+X9u2/+5p2EBLd/lcTPEi879
t68eHxB2aJwM/aIx9sVjfq7VNh///Rro3wvADl/xRXfr8zQ9T++fA54eXAtj5RlHvgRsDhSSSQkp
Zng6XDmwGCAxyqfgaUxB+fD6VWmbNoEdGuIMgRCABIFeM+fMh6ra2e5wifIzaLEppHzkK0q5Yn/u
PrmyxaRt+edEfHr/quzMlU3L1h2sef2qev7YwU4BtJdCQuQING1gwYLByqkeH25gh8vh0//bclPP
rZIkmC1VQc7vJ2LjINfDGCA9+0Ffmn0j6B1DkSiFDSvjiqDw/ZXo2DuJhpB0w23D5tU86CdXZ0n4
YiZ/wECCpCJMMtiLoojPfAaT9NLAbNBEoZROgfT7KsgYydailNU6Q7jYwh8ktMSTLPAmuexjt01s
9ujKortNazNtbJrXkYgTvTDxxLaGzXGo4Us2tnJ/fNvSQ63wcirBQGh8EuJDThOAnX+Y6hdTWaAD
gryeg1mN1b3V4n5OpvHc+s6tkqbrNplurqfKmxe2lf67OUZ85yZTh2yQRSS1JWucoHQ5d2wDsJTX
vCjWbJiLpe2q6fdGD2tS3cduJNfQNnI3La3udEX5Dneyz8LMuHTVqulDTdMgKbp44+qE+Ks4gd1G
1HPdpXTvEfP9u7HO2kig/FywSe7izveimmqTLEzThER4fJmWZFygvrBbN4o/vFZ2V7zoTROU0reB
x+bh1su6KqiLOWpj1Vy3XdYtvz2fh+V/Op9KUh9cRiICyv8J8rNHKtwOzRRUlXc5dJkM8ryaFsp6
Y5RLkQVprDZZHW/aqcT7tOF3U1Jm6wzjIowzf7oWsnv/HZv+jjGG9jeFwoQhenCdLzGu8wb3aTnN
Aa3ZeDU03rgv5/ltNc7txdAi77wcF7qY/Zs+r/6Y61yETdFPvxuL3tkOo+Db5pAT74UlxyA2AbuA
4hU6uwzI4Msl15Sp63qTuWBsUbUUbZKcGz8bogHXJkCtvW9HNl/R1qA+SAffCypm2lU6lmwzxnV1
T2SPdzTP8NbkfGM5upfDoN6zzLqg7+xjXDF/144Ih1KbYmHmjASY5Mmm65ldYjOJYKhcsStpnkbf
frbD3qYT+GG/kxQQBJWAACROprqsG5LXI+oCV1dvmWzIosJTF/SJ/mBnFI507Nel6aY3Mn5gg5fv
BiJIVNJWhMbyZvFtc0BZ+ps1DAkJTSgC+q08WYxqin1rHYb7K1PGQdLjJQEfvZpyZK4Yzq7UqNnm
2/c8Dc4EEwEpQGBy8AAFQH8J79TPWQbBxgbClm88nkMwobUOy56BK7ZTNwOKrN0kaRoHfVz2t93c
qMgQmkZp8Z4X2uwLrMR1zfB7gpN4k+A5CwzIbt+J0uRgyYs0crCUgEMQCrmJCaoO0/ci9pUTTkvM
uA0mTt/pPMVBPWJ6jnF/70qcJgGqPLeqh4q+YTZfjFrFN/7Qxtus6+49lM1h6diw62byTsY5fJ4X
+bzMJXiUM3TbVb29QKa5kX03Qoh326ZV+eVYjW/ViNwFNzoPphbbdxOrx+94mc9OwcfgW9wXhHFI
k4ek/eXTpQNJx5y2VVA0udp4RKyGljZXsPnT27VpPAT1JO5iQ8pb51m9l16sF6isntBkyPXh2lil
9laXxNtZYZOFpqm3HJIqW7qmra9QPC26mia3ufWfuolke9HPYpHgeI5M02+9tJfXHW/kUnn2faxs
ufb87PchHtxdL8VqzsddXKDxjUK4jLJ9M0q3NGJSa9aVaeCTWYexQnxbC1HemphexFMh1i4mNqJk
gLzJ83ydoPr+mLlyX48Lk597JoYNr1rD47Ecb/qupHeGn2Ol6ZticGGPaHJuTYeCY4xrYjEG5Wzm
wOEhX1du6LfSHyAzVbYLFEmqTT02/NZN8k56pYoK5OtA1Yq+Q6he9rlIg6q27Q1Ezfkyi6vNiH2y
rmymFhAJ7EXVIXshyLRneQERr+9RNE9OLHU2NuuMjyRwQ6LPddm14dQMKkBw8w1hNA7a9LKDzL3x
BqnPK3KjcEvPOwQBMa3yKrJNkS0qGrON9P1k2fksu+j7tFnKFNmoPyy+8XDg8xAqmbu7log+mGMf
7SdtfBdh5lXbtvHImnlsCuc2HnbVRN57Po13xCTeTpU+imoWFwHhjbo8Hup5VEsvhoJmrMtkkalx
MVYleoKibFvyjzrXv1vS2mujkNwZP26COq+HNoiJCPtalm9J0126TqONJBABCHSWzpM4RuBs7SJv
2ZPtaX3fSZ2F5dzqvUVQQCHr7XRVzIA3/GUnF+ZlZ6/b7N4Nytw5MnTL5wDDsUlClYrmupxEvebW
8WDgZJHKGr/XMhkDv2zm65a1DCCv0zCvSrJtU0U3oidDJNqpDr2p+NiUrLmWVaiqslgNh4VeWGYu
ldes45huyFz394xB1UJV6wUauXqXdX21r9PpQ2Wp/9GU9bLIvfOjI0gu9Y3T68TafOdQMa9GWMIt
ruQCHQshJlJx6WnBI+INfG17/CbT3CzIqMvQ+tIseYaiRMdXM0CYBxCuhm1uY77LB6gqZGvBL1UV
tDVKV34pyV4g1kYlK/MNaWSzVjKeQyhWIaodarjj0FpQce3JmK6xTvxNnQl/5/nV21T12b6ruB/Z
OvZXFs3vddLM28Zr+9VYwPJNUaq3c827JVWaw8fEfYUmvvOhSNVDvjeHw5TQPBqbzN/ruFy5lvHb
471R6/t7Q/oa1nCbrrzCDUFq/Sbo6DRHcT4+Ycmq+1xqP5ypaEMny+YN5JQ2RNz5y+OoEjd8l1Hr
bwfVPqVEDotYe3aZDpldWOuhQNo2Xh8rBmgjl4GbBbvtZxMYPMwrxv38fBbjFDZkriLm2zTEJoWI
gh0J+ybZtrQzd3lPze2YXmqmVUDznu+OT6C77la5LmpKOZwbr0+D1EfiqsvTLJh5nLwt4zQPMovH
JSXdYzaLJHB941Y5pJXzqp53Xcmb/UzKMuxYrkKtC7mJ2eSWFc5l4CXXVFTpypbmg7acvVPVdF/r
dMNcM111Lsv3s1f1iz5pgsSpZFnbedjKZL5QMSouZluiKIvbbJGmKLvRLdSenbJr5w3zmpox3qlW
dev4URejv6nSSlzOvtnGVY12Reb9nvX9EI5YlIt+yMbLfBJpNCC6iMdRRkIPyd6hmAbDyEtgXXi4
P/7lTDK85VP/HqebAon5vG5lecGmJA6f06Msnb9utcPLRJRp5M+mvxNaVSGl+ZsKpf0NeN+94NMU
1aTlK5piHWWC1BHIOnaNeOIHle3jXXM4CGynRZOiKoy5b6IetukHREBiouOHlLNxpSuP3SZjvGQ9
UxtwG75La8x3tKJl0B4TfK637Wy8LVCjcjWVvF56RZeHVTaqc5omReDGMl3htlqRvBo2KM3/qM1c
bXU2tQFOcXqBbOwWuW5vcq9/i6Aw2uhsIFudG4gvctQ3rOY6GDravI1F/iF2EMrbZg4tr8qop2W1
SbqhDOKqSW6xJ5ZoHLcut/2dPzo/4ttm5nynTIyjhNHp99S7HLvhIrbdVeMMODlxyUowNAY9nced
JcmKHTlP4mG3PzIu5esuSDUK81QMV65gS5xhd0FQOix0n8t138q1arr8PjfexeBDAs5oeYmAM6wq
j15w1DfXCWTUhZiEjbpiUnvGdxPC8bKaVbVQcS8jVQ18Fw+jCX1Mx4UyaoqyLThEd5XycrqaoXCK
JLLrTJZq5WOZLmpeJtsqdUXUynirRUtvKuBJi0Ljfjlldlh1sgi7tlonYgx53uf742GgfAzLNmaB
TYpkNRMzrqmqkj2mVR6KzO5mOWbnBSrygOepWhreDOfbMkvcvjocOBJ5KMU4RniQ7oZrJSLbrtMs
Ml6TLFzc0zcmq+Ta0Pgyy1qo7FSNVzkzY9h3Sr/JTTirQV9k5RTAMlSXQ+b6SzBQRK6t5lucpJeN
1697qwNsifowQPEUysMUudGnS1/M+T6pVb5v8jTQNJl3tTb5De/YMmUoueWDVwZzrezGZn4XmsFr
o0qa84FXHegd83An67gKTFMUUYYrb5FOtNmjxM82OSKbkU/wrpbNvtH8MSkbc9FiL5hpx27dYPWi
Gqbmevb0m7oULqyUwTdVK4ZlbnC+Nn6ZL+KyYy6aRIODoh6hyuNtkNHc7sjha33BcZh1bbsaRudt
HYcRlYlreLyUhA6ibDgmcbfLM2nfgUNHvu3MTZyiO1W35rKJKxxY6g7RJtPXJqWwDjL6RuYDXhbV
zTj6+fWMxG2nE7M4soG+6HhItIZifaiGq8HBLaCKmRdd1WXLbqzntwaTVZYCU7zEcT9/7CVUU1Zs
obaBgldPc2jKqlzYw6PTUt9MB8GjZwWkARlD+VP7FzJT5WU893c46dNlkiV6DQqmuyL0Utsi8kBm
uvB9B/mOT2ZZxW26mPs4xKCY7HEdDxGw3Tjo4CdNN7OLPfC/IV1lbH4vs/qjFF4ZkUbBauptm616
v2HAQedFXxdu2eTgurj3yZu5GN2yNembceze01HdyKEs79whG7kkARkmkE5NNw1K9C5N5RAQVJiA
s5hsOg1wfZvOEXRKknxgSIgJ+GWV4L6PQVN/SZKUD/oFxSVQ6DTdolmSlenG9gZYXrIovPF36sZ6
l3hyW9dJtuily5dQMLrL40EXYtlypq9d13w4TniSErqtK59vyNCssmL+jtjxN07nC9gWhgRIhASi
9qmeRYYaFbEcCFC5YgoLpvQ5mdN47Yxw5zaNL1jv9xe5rPTSsmm8+vZs4b/dHn6F44P6xxXFPjRW
TyilrESiiIjbIK9aGQ5VmkSp0n2Y4q4JK4SaNUvqAqix1LssVe5CdFEtV4mtIqKs2vcCz+tO+i4A
BYYskikBCikaexFnqVx921j6N2hhL8pBi1HQlYfu4qmxOjasbzPbBCk2UJzn/hhkUL+Mtt9R4fe7
OclvahLTRdrq/s2Yq6CYCX13qHL2OfwyLxS9mYJjEQkhM1nMA3MBMfm4US1TK+lxGTI3TNuh6j8O
qTO3xjngM32cRolD/L4RCpJk40ENM3uRTBT7nhz390dUQH6hT8pAmSZYnijFgzdmo8nlHBwrynmE
TBlOHghLUg122cG2rZAeVqsnXL1kpadCjuJs9+2J/psoCBvjGIeFITncRsBGhy99KOk0kAkm5iBp
MA46L+vbADVJkPaZvG5kAcLIMTlksyKBB8r2IqZNveWjCxPp1x/niRQQNNLyOyvgb3LVwTDfB5mK
QadfkuP1FwrIrCbilRBFgwaUsn1r8N6SrrzQg6uhJE1vLS4eO0yA8JVpviiajG26Nu8DI5g+R4La
78wUiPgn4YYgwnwMW6IZBWma0RMH0oktfRdjiGqZk4G1q2eNQYVkaqsFH+NhW+POrTRz6L6V1SNS
or91nek2pSrKaMoDYzUIcKjKti0piq2XuG4OFO/W8+gtBl6U12U24HNV92FR8K4JXEECUOfU26Qs
tnln50B7br7yY/uUOj/f1qO8dXXjLlujzeVRAvd/7/VoLzKrpiA/VgjcY+tathxoO/YvsiTP1kfP
OBIt2XsOaCi4x6yTD8/i0nNNnEqcrtLUa65Fq+5hbm+KFmRZi+MBuOZOli08Spqyu9xXl0eloZnb
4prI92j5rG7PZdIGlVfhOz2gaVm0AxSqB4o3Yv6hGac+oLylb9Iyv7LV7DZxqdA+ln0RpHWEsGMX
5HCwBFj1Jy7aJ3QDRRsPBDCNZTW2IGA345CFjRNu0aV+HFS+GB9Z+YcDVvY09H0WoFIZIMMm3Vmd
t5e9hHDiK7Qp5s5upoybdzDpDPhXmqP25vgoyFPrXsZk6xOIF5gDp0gTzhcp5dVOtqq6oX38RxG7
Nkp4bDelZ4tgUKi+QQUCmb/nPiQbkUQFw3Fkxuy+Blr01FIcolyMSTAZFrKM2OUoB3PeqObGL+rp
gU0ZEJe0U+/isS1C3ZjxblCNW+CxbK8ns6AjcGIK8v2S6mZ6r6esD8iI8wjNfhJ2hzU0jRpKt0NN
jmV5NxmQPuhcr5McgVoE/k2g8IeKoWuWxaEI6sQgQiuGPZ1Ue86c3NEiqXdC33TGG69EW4x7kqAW
ejyq2bdtxxbgcmNIsQ3VoQDIc2HuoBH0vGyEhyLclPTNQQff135RBcgfFzJL1O+5TaEiw4+qwhW4
K0P70Q4mmA0dtk06MmhN+GLDSBqU8Qxu7E/DhjXZRcldc52C2NOoXoR04mxRCwtLJaGRIi0GJwFB
O2R181gjSd705awv/nzXGqaDOXNV6EHT98pNPRDEfhRvpevAMYgM0gln6+NNkEdQkA22hYU6XecO
DcuhsE++R0WYx6ne8ZHeHJn7AKR3m7AZSk6QiRfV3HlRgwoWMWYfFJnhJ+k481Yx7cdlnqBhk9Sz
DOaOz5eNwXrxHFxnK9Ml/ADgXU5ZuZtksukHT+8NVD5BkwwFOCA2B//EYcFnvuzLuH/Hq+FizFlz
FWdlFg4Z+Wig73ebFMCcq5bpJfCGVdEW/Nb0MWQvhT/WGb8D4s8udAYHZNN3vubjnhtYiXhCN7HX
u02PO+ha4UYvU69K93NenPeHJdAMuYqEaqAAwH5yJ2nrdqJspyrAwPJ2aeyHNs7n7cg6tJ+ZuP+0
EmrRXcwcq9AmUEmkaRuUJJe76oBtnAQNrfjeqqHbIA+dt5k0V5B1DPQABhrirAPn0bNeZWR2YYeK
9ibRrg89H+nFzIbrsdP2/HhwTW3PNdBlaBUWZIN8k976ZWiM39+OUyaAoGZjiA/FimdAwaWu4quy
03+YTozn0EIkGywjDuQzPDJzOUP75ZiW/RbCxDDKld97fYS8zEVH682M7rLamvXxXSkv8liF2SFn
xv0ma2S8YkSMbyWJt9XMyOIYauchdkvoeOnNDDrdthdDEc0+aK/SvyjoOEGtinDU8MZtj/TYCFBa
O+nC52idTCRgJa2vktb4QefI6nhzJ6W3UoB2UFM67ykyq9lmu/RQn9WJvEY8Y1ufkQGcp83W1VQv
fQ8akChnM4StmAclbc4lSpuwbU29GqG5tlCTP62gYbFEmuUXzPXg7po/8Lklb7I2NhfTLB5mIZJd
g2gRgMYuzgn4yDnFnh8RlMG5qY53RTzHO950eJmNHV0UcWU3CWvKdctzF1LQSBbE6Wqf5Nwt2rKb
1kUx8kWDvCTyXDotYF1nN6UVQEOOxcixUj+oOWlBvauspfMK2kvVfSUgps1N5wdqHMudTPQq5yN4
Qt1OLmihpob+AL1FmG5jqHNXteDllmG6mzo7/V4y0GqmsVt72YiWnk2qwOvzBwT69nJ0pbcqqvwt
H2KylLmii1Jk+arWfrEooau6A8n98lgkJUOG1ympydoNLmBknvdsYPmKQY6NdFXJa9pVWaDr4ZEC
W7+2GrfLxgeizYqChrGM0TUBCTDqC1PvVZEV4ZFhUoPyhYLmZzHJ4tGbmiLkdtTro7LhaNIt1CFz
qqp7T/xhDgSvmkWb0f5dj97rerwYXeJ00JsPMk+mp2K8m/r+rjRj++Bl80VXfiwraAGiumyW3jFI
0Boa4Cwt3X07TVCMYFdeNcKteOnnIa8QNMLm0Q8poeq939GbaZ3VY3xDKlOFlU7JvJ5q//JoVQfP
vcNZHiS6yKNGe80eilu7y0gFjzygR8EKuXV0UDsHxM06AmpM13e7PkV6J/oqBLouls5v9O3UchNC
Dpjvy0zf6STAdWmu2UT7FfQc+lCqWC6ETMRS9euOp+kHMw1rBL5yPUEihjRRuToqDnmMFH27MvXQ
BVl/H+c8fYeo20wIGpHlgPHOY1qsB2BUYc5xEpiM9VtsmYZZGh5mCIUgrOJkRUqOinCGroybJpC4
sbs+NnRYmWwKmW5r1/drNNh8Cihs8wjbxkI5oWpoCA3sj6LPz1syQ56HdmNkqljjgIxzOBSD3fvE
2AvnZ2aTEqS7DbiD2R4pQZMw0A+gEo5gD4G/SLXnh0cqppENp6SD5iYUq0GCx+RyKmRzWbZsBwiv
hmG271Krk/0Ajhk4TZKA+lN+08Xq3Vjk/f1k8iRkIArfETHUIbXjG45AH2O1Sm5tFdfXtb/yvD80
RgVkaShIoVkqFqyi3XZGdljjNq0WR8kkK94Kv/SCfhLVfVE5EpgSl9vWwabfpTEWVLYpuSrjHJpA
jZ1DD+Ldpjddsi7xbijICEoWtMaMHcdAdAWP8kMw6Q6mdaoFoa54542s2HZ8GM+TVJ83wrN3hLut
1w/1vQEB+th/w3TSC3/27bnAtQy16odNmWQQXHKh6SqvQfxgKL+foWiIoEpLg7YR+So7VDVVBysL
dfX+27SLCXZot7/s8AKbACbBoEsG5At+DnAiXhBm8obhFgV9aqF85YSNB5YKBVbu2MY7alw9/I9s
Vh6epp2PeejLiW4gkk27czfy7oMHovjbuZvHYBBDGTbm/xB1Zs1x6uDW/kVUMQp0y9Cju+22ndjJ
jcoZNhIggUAgxK8/qzvn+85Nl9vZlW038A5rPUuR8dXy1X+y6affxF7hJll/GV9VPC6CNdie1mVc
dKmGLE9rQna1k+acSV8cIY1n+ZgRUz7eduHyv3+AHTnAJG6+z3qrsYAE8kg4C5/iWXs7Q2X8nEqM
osKELVwHqfN+6t6HNc0OVnP1bjVtDj4vPD9K8+jeH4L7C2RdV61p2laUwKHCzqOvrqfLSyiHPrcx
G96I5D9FOv9lSXtHPTChxl2kb5Hj/p3v2W2e6S//9yJkA8rK+Xq/3CWuiG52Z2bqmSMFx6GO8ezS
39QGTbG6eRe1pj0yrOfFlGbxNz23edp2bl8vKi0eW13iZfTgu63N200Eax6s50iM7fGh2ij8Rjgo
gt42ui0HRqasGNI5eO+DLNt7zL0EvI/QQHATUuuHxbhARVNEfsl2YtfHixfx6SI8m1t/FLnfQbv6
v48HLtZXpu14eFSARPMnjfH8KF2Ttwt1P5OsIUd5BxFI7YqI91Vihumd8nZ9iZvC+52M/pinIetv
/ZKs51A1NPfmoUb5i+XhIeXBlYLSv16kHMV5MNFfN8zbi+PN79aiRc1x2D2ndOX/bCHo4Vc4fffF
e/3ey54XdaL/aQTb6pMrb+ZbL7O1snSQJZ6y8Yml43hKx/WQRE9LF3s/pyWNq7RrWRk72+VMm/e0
Sel3lYjPZM2Go9/DHIalCR2VLhJbNlsL0uiPeVzTC7cp7htJ29yHtHX0pNgODZ3gUT38zz81Jeqf
uifb2e187vxyChpdcGiyl+nupfezq3e89+M32gwhVA7aXrPZ3z+cMmzUJYk9XrDZwcXnfvhNJX1Y
bA2bj7ASfq2raU88tNPz5qN0UrXt+9ibqmaZ2xvU981B3/WW0H0M47ynTa+rQC8r9nBdqEAmvxeU
yDyh/zsbO+rP/xYqbuOoBLPoozt1qXhu7v8P0S3eCQXxElHyl5LOfvhEHFXfHv95ya3d7NuQkc9N
rIC5ePBfN0b+E6lH8BS+PHhIH6W58lN/b1Zqz23te4fx/hVMLu+wTYIV0HXrovZldl4cX3ao2e2V
jtlhDnRbhd42nf1kcbvEM8kbptmhWFuHotmPyc2JNfpIzPitM8KhvQXJPvHYW+sx78Nf2Wfaem+U
y+3nmETnVbTiG7NtcBICG/TY+gcNq+W9j7HqbpgyntnkqxfPJSWdxm8b0Km/PuztRTmCDg9HwzMi
+xsQrwgHdgl7Il7WdaLv3ljSVJb+Nk5bZU0976zXwLeBZAfTtuGvc+Nnh6RRcek2egQECp0axF7l
JXVShaOjOY1ocCK06w9tFtvCZizATedMGUFALCNGxa5tFwLlX2a7qdGqAi8Iya7Tad7NSwSA6PCg
MOQSYWZUXn2I44mcepOSfRKLBY8hung37jr1q5NJhevgPls5Af0j9nvT3unQ0a5+jpHyZc4EqR5y
+pzq4LBJGElsuD9srXuhW7K+QJYwe0rZ2RPN17CO5pX4anraVPI6tt28n9o5zWffy7BpbuG8+9ds
Jz0ZNDUsSROescvjKxGGF40Mzr+JIlp1eO2jY43+UWxtTSvjJH+Zt7R+6dYNtkIoYXjd34ooHuF1
quUYtP0MLsJBJLbmPb7fJ763qryWMSvBjy7YcSk/YGjVL26AQND67sjH1Lz3UfLL6dnmJJvYzZ9M
pRNPV76JFLaAYTyOCqhsPwG98CFFMPjNCV0P0HGaq5hnUJtj+9kTU19g6Qt4HnNUDJMMvhtbRbEY
PkKud2E7Z9XYsOzKpUjLFcbrO4MfPgzNt0dzf7xkDha3Ti/4IfhlSaflnddyzj0hYRmF9AMLTXd0
jwGORLEp2AjyIa7F3s3A+1q7VrOGq74GXFcmFQwalAieEshqZRpbv+yiINI581ANw6XD8EpVIZIA
sIK3Tre52/oCjVztHjRO3b+FkzdcMKoWNuLuVbm6OXGvzQ1ds1OHyS13MV8hZNT1a+A+RhbGYB9s
XYYZoBzS1E8AqFyl/KyrsrW10JJWdsjarXsOuFcG0xKdsHHEZUJ6POrZMGE0SmAOTh0rhrFvX1Mv
SKu+1m3Zw/jL68R516XuVJ7GwMqagYdX6GbmKWY0K1oP9m5mti/M7/m40OnHiJPXsNVm/6190lZ1
4g/nBqgLA3JA/gTIaqPtpXPlR6Z/B+Tm5+3F54P4RBNWZYDd7DSptvmMk3AXN5Dl/ZGdHwLTWj9Q
YMcK38/qco65fNF2mYsGC6i3zumNEal/hJA9qlq/6n6VJfebDM+ESU5Lq4qH7zNLF1WiIfhVmKyc
F2Tf2qFrKtV6W0Hk9GsKNvAeIfH0LoJUlNs7jxu3/n9hJ/TJrPZEk9Ze0ZXMcwboRNOaXLxw/t4o
fDTmfv7eZoPwWSZE5f6K2lL4q3Sl7RJRrb6D+Q5wefdvP+9g22GpnsrY0rBcEktPLuRvy+MJtphn
cgBhokTfHfe9bLfL4ysQNngER5OcOTdngo3tY5XTTs/c7dKJNTv4J/TCN8LM0SSJ3q0IOL6A49kP
Yb1cwoCSK902KEp1eHW0/QzvgzaGsu2YKv4RKXYbmpBMaBFjFYi4uYn7MJx6psX4nHxbrPFKTZPm
9fEysTqPYj94ebwzmsSo+dOn9nla9sHIK+sag8UcRlHhbBLs/r1XTb89T+H8s7ejweQwfaAZsBSm
oaGwiAHIY29+Bq/kPT++0pp55aq4hbE68j3bsDjg/KbkzWYYC6yk23m8A3Gu26ZSWe+zX1RdSCM8
lm9x6y5kHfA4iMK//7ZhrfrXmvJ/vR7PEUyG1dR5mpFyGGyG+/v/WYWPjkxcXQQ9OhQMzsd4oBmw
pnV1r0E3yZfQdYCK+hcbseipnUN2SxlLXwL9NqtUHOqVAqK7V5cxgFmVTlyeOrStg183pjC4SU4h
m2X++ASVJXIfDMQB2Kxc0LO/psNW0uBpXp3nXtN+a6+BV+/+wXImIfnWueZtIjOQh23xy3jaskOg
AlZEU+rv6lEkt5Sa5LaGkGPTlcbYgAJ6bJeh3gHWyGXP+H4VWh82ACrXWA67qWtoZX3dlfHstZfI
JGFOt+YTFtF0M2uaFAnBROqnKnmL5v7kswxVbFsG7ObuZ3N3/R8vXEXnxsxQvraIQ0+qyX4Ko2Kh
qb7Z2N9yCJHxZfkIgn74HmSs1EbZ53rq9iSa+Zu9L4SJEw26z0afdUyzZ009hCgyOC8TE8WD5Unu
bbaF9Ioxz4hdTefg/HgJh348RKE7kW5zp3m99lOtMQ9tA3B7ZijWnrvJNYeQTMQ3sKzmlGR+k5NB
owy0RsXViD/Lsehf49Rzh3+y9V3pXExqnvh/65TO53ltlzPRXgb0Ifk1gzw9j0ESn+Wc5UMo/dsS
dIfaew2Fo3sRUFhFNjk/XqYm/EpsNqBahtKdet1B8sQM+LgBIwmsInRec+QkQyXpcTMB7+ZVMCXx
oZnRQwcv0a8yE+EhXXRSRS0pRGPcdQuEuz6+ygZ/JzA3QQ1bdf4oBo+XgECYg2/Sl0G6fDUZ1xc7
L/a6TPMParbuTaNZYbwxr2mL8qLT9rkbyS4dWnZytfjzj7NsVyz57D6dgHeRVbvKrZxMD/90St2u
DQeIGiOZ81GFTbUu1FbNVC/v8O75eQ4NgjHqC0GD+PM+WhUzQgBFBKeqtA30nzBrmr0bGSq4Wj8j
42dlR4btOfWk3fNIWiCL+EPhWFIsHIsZG1MsvNuwfDAv8Is+28LT4y2Qp3M9jRCVByiRSLSsr7iU
5+buG29160Fl2doy0kDd6yWez7ozH4p37n3hbD1YHg37NJHRdwQ1nozf2V3TKcwfhQ6AtuZji6rb
1vwvsc23oafpT7rAKjcias5U1NOjj55N0qy5vvMk97aKt2AkHm/bmaeHSENVjDDvxmJOf9CxDeBm
iuC6dmq5bXb5xQwRlcSut2vCVr0Mo+Q7OsdR8XibRdGbiJPhon2AX27GMhxgHn5fmhp31RJsuWkV
eMKI80rewZmwEWfIu9s1uYs7g47VvoWLtTTzVDDh4te1k/ErDPhPz63q6fGtaauTcgG7mYtZJv9+
+DGx+twp/b9v+yzR4LK9ylHF81gkWINjAz5p80BibyCYuL9WtaRQbUeJ3QycWA+xJI9giL8zY8gN
zbV4vBNya98hgNPV5XMamz2nG54MqEnPtRK/KcgE4BS4QaeBzSe7hdfNbed0CsmfRpKKGPHXC9Ty
SjIY1lJP7NzL8eSinr9pvzlMdDvI1f117dhAfbmrdCKwpKAYO1AXTbAPfdSFR+GuN7QfhWKTO8ha
+aNlCp0kTxhq1D8js9uW5GltwOjcy/Us3Kfu9FD1lscHSHruc43t3iXDeLV1/Z6ssr4QLOAF1nXv
hySryd3slud+dCMW+RaMX4OVtYchdBCay6pz6BjGD8VnXa/PnfPaQ2CtKTDQ0acA4aSC0nb6Isny
pKVy3+ZpVnnCMzg74Vg8BhkIfeMNk7d6lgs+10n1+ZA5c3rUWgQZsLUmnalmU8pUQqz4/y8RTI1i
CL6S2Xho4JD08Pzut8CX38Zutk8rTcdiTYR3Iyn+0qCJdw/WuMY4hs62E1YFPzboUyUnqT35ZiLv
sV3yLg2qEbcWz1OqcsRrhv8iPr77DZnewnZ6ITMHRrkM/CZ0vBwGqSNk1UT0osX6OsJhrqZma/89
Ad39qZjqWV9iGDhzVO+NjpbLRkj0QriMX0BtcvDZac4cl8cYPfazX3F3bfr4r5cK5N9a5vrLbLEK
5ZNjugij6bdZsxpUGfdl0QcQJ7yAr0dWf4g7KUeMbp9WnmVV32udO9IFT9LB5tER+1yxJuejUN1L
Imy/s8w8m7s/T0R36cwEGn0gukRi7cblYPapp8dzoj2sl3dAqHNLXToU5abQ0DNNQ9hZBQBaMEJF
x4c5kALaKKMQQZRNDe6Y0m2HDJjKdbLSvxczubjMllHvSJOmT77/nNqwefXGpZBzsLxj9vZf+dgf
6joLL4/C7FLmFVZ18hAB8EN+yX96DKvDpNIDs9kN4qOF5SPkJb7vWvi84Lz2TY54GX3BrTiXRLr2
/E+p8Kesvdl79VnRj469u4+RyRsSnuNhtNCfXSPPtUyf4tjpC1Z3dgvrQL1E1uYKXBpUC08UD08+
SpFTZIO5yX5AokXY8atrxLGf4XmLuRkKFS/fXDvMt2hDR/dm0NJERgXUwPila9eDnHV7aRYavUTh
tEuWbb0C5v1Uc2bP3roh2MNUelNhnbOETQeikE+i9+8vBMIDDKTj4796fKtx7QbCGJ472tYMJHnF
9rsG8auhzzWjcNpjKNZ1p68jfPU9yOS6eID7j/lJEOQvgkaB8Scz0DvY5dbHvNW7yCv+Le13+f1h
xsRujq/3sphj+ESZSreh3KTzP9Iw+bE1PQyZoB2vST1z5BLG/iLBL1YbYPPqobbODbIGDOo3HrMi
oDPZMUSJpnvIb9UaHrDCHbf4jYMRqJMCAu1S2qUtZYep9IHM88XwQ2Obn2yKxqNzRBSGR+yooXcV
rIPwkpgOcyIRv13sNa9MedkTcn0vBpDmaR21vYwWuCRU4B0+2S/VgTVqpm4rHwK9GYbnB/vo+SPJ
bRD3YBsxDOPgaHf1gT6jG8n6hLEHQQgy37Ad/cdb+CgMEOc+DIffWxsEzzXvfo0ehJl0CPivWDn4
a+iN8N6/K8yehWIpciAtEoWqw/MRJCPaiYDEC+WObrnmzrtA1WYEwstXPy/LVQGYK+RSn2TioJkn
vxbikl3TBq+xFVD2OPwdQ+D9Of4EhWjHHFsOlHLIP0GPbKe/7ucFjLiqt6bMev4JGLKl8TNi6aqg
4Cu3yG+QNGjHHRT8FxrhUkKDJ6jawzRWYW/Tg8R2XyzJkFSbt4mKUmRsYnQKZql7W5zlmP8QFUjC
Qe03OYhKMIO/W+7XpO0QdhBQpHhnC+eH2055HZY08cUHGOCgzm8jGTekgVKSuwWeR+jD/+95+AMj
KcCZDQWdj2e2OIDw2Wt2NNK0lTHeJ/wMcA5ZeBDIQh5r1sK9mQVQdGpKH6s7oV4Jg7kuIs/DR4uZ
crULPNzInFio+sqK5jR1IzRF1f0JBsxXW/tt9CEORxCAK4A3K+yr39xq4K9heEjW5H5Tala1w9TC
Cpmr2Wal9of1BXJTEW7mG6zWz3FVP8VaSK/xqi5SE3KWAeTD5ffE/iq63piYf9eRlfclQ2OZFCXu
HHmqp2fis37HOq+HAkzV0Wz3nAHz6A4L9F/u2YrgGmrHDyPwN+gk6ipFlnfdp7Er2xkBgaQWTQos
v00gsiJlvHnuv9aLhzNlaVhCtIek3WKNGf31TLzXrUkRCg2Q6VFataizmc5HT8JIpJ3F4NjWeVzP
r1mYzpeUYxMEN9QX6wiTZXVSoNVLdp4S2u/hVdg81eLbXWd/IrIdyhkuQQ0ZKIvIWXkc5ksG0mOg
0HkX6rt8EyNEfrvJfYj7rBOsIppCI1xQZXwb0j3CyEHUhkdwSWsmaRlF/LaIeNyv/u8+zn4rb3Ql
sB2CqbsXVYs5bNuWtBSw/1N/lDlLkSSO1kpJj8D+nfATvI5TM5Xe6H01vqzAxWE7Z+lXT2RcQm8L
i0xjQZwxcNnJ/aETSSqkroK8Bs+AfBr0Kj41pmxiMOBp3e5r4d851Cw9kfWwJfQ8GgqqZEvbY52u
37pOmcNKMMX2aA1gKQaKEIkKGQXqJva1tE/eFgT7rnN/Wcty10FvRIaiqMME4qa3IUPAYqTB0YxJ
EtuLOtbe2uXUU3yH26bP42SZX1gyHzN+p8Yl8nwL4mopr4ccPiIt/QbWce2BnoH69YZES/dEG7U3
3qwxOsGZCREymre+zQVVfhFglCkNGHiSdAVph0sb2tIZBdDcTe1RqwSlE2hFoL03NwxPloqj0NNp
qlGeBp0MOdLtrwa/MIBeVIZQj3UOPfLgxfOz39P5FMkjeBSI6IitNsjRT4Ygv5AMu+xPH9QS2tyK
GuRLXW0an5glsdsFUKY2P/mTZHzaIT015Q5yJipVBImRLFHhk7apPE8fWpa+YQLUOfeH3z0h4DIt
YJaQjC/B/J35AS94C+DEeN0V0ODPzLf3KI14mWXQgOtnuJwenJSge9nAGdI4p2ndwU9yORI5f6jO
tl2cvaqBt3m8cXmYbVKuMzorjJJp1ud5SIqOpIVTXB/lGiGaJrGRL7EPpr9JcijGbx4SXwAjm+9u
AhK51HF3HIkWuxEWRzWP6QfI+PQ5wTXfALDYOWmfcMXVngzNf8O6dFVKBOBhve4wldEjzRCVbfSi
K1AliJA2+7jxUb9XEKjRnD6RNnrjrIdUFajrnZwo4ejPBU2mpjCziErgGxEi5L8g+ly2ru93KSdg
TOu5PvsYMdAYhoOXgZ5PGGZQxae9cnhcN/rKOQQ7356c8McLAr46h/j5jJrl72NcoDDcgtzf7J8Q
oQvsbFNbxmv4t4MpXTYtyMzeU5cwAdgHUXrIVx6YXd0LmRO2ksroXywd+vvuAxVvRgy1h++ax5nT
eeBoV1gOwwarqYQvoiQwXbv3O6hcPdygUiKomQ+ph3jmAuOf1cuS4+DuutDxOFeMWbFnma6h9UGN
rdUWlelgrp3BQ8BihVLa77Jy3uAeEE8uaCVY6p2dgl2noXzWzWHMVFouLIEf3VZO9EvJJOAlEDRZ
IYUgF4TcdP2fN4ENYA5je42CVGobjrtogB/OWbaT3VbFmpK8bj59gW48hsEeHXDOHTi1NzGaH4jn
PacR+UyS+jsw6uGZZhKHTODGwbxcBhwnX5D1Blrphw/jN4cX+CvyElFMNcbXOGmPvCbJrVm+FhSr
cuzHLxl0dS55nXNkFKtBLL+VDQEfRSt67Hy3PYLtXdSQMxoqqiRTr9LNHlY8u0CxFrmdQAsxYK6r
GMMDGafvaYr4TIQTPFb2vHWxK0kHTzkmW1gSBb4YErwoG2NU1cR/ogUDBmZkVvLNnINIwOVq0WTR
SLo8mkG0zLX3NxkzJDpZcAWdqHa1dx2xBh8QVupyVX/Hr32OQ3/dDQ1Wlw2iKFS7ecMKZ9WocIlE
WEK2o0UQ/CB4RMGDBejQQABCDcsEMweCnmuCg0OWGZcWNgJCw0nOIi4LrdHf3AQlpF7NUeJAjMI0
zS8gWaB9PfG0MvoFnAfUHrH4hOh40u30JBcU1KmrQa58JQJDXEbSEcv67ywdP3Dnv8Hd76oATAnA
Uo40ivXjl7EzZSgwp0nE80AIIk3qzE+LCWufYZOELok2CiwqWiwD3yheSLYsBRsGXZhaqgpWfJQr
F+FSMhlcQcgDCdLvw1ZDFPJUtUbJS9DacwRE/l2pqd9hTAUsnn0Bcar4lJWRb/5ww3FXY4vxRolK
TN8Qi00LIHbeaR1InLdKPAWkCzGJt20+gd8CzzSTgk+dKbJJNrnXYNxPsgF6fr+VjVzbJ0/BpDQN
TOwxhVk5DMfMpX+Wsf/h23Wp2ACHeJxtFfpgJm02hwcLZRHJQ/OEiDdzEPkYJR9mRiOPnbRlRufL
0lgwTNr7SJbvYdxPJY38G6D1II/x2IOp3g0phgLeY4ZA2vE7DlQgSEEOKl808p44mwR7Kl/sbm35
Z4CGK5r+5BxmrRgRaUzvVdg2r8PSmbxLfFj1CKYNzMMd6Y1QVf1uuHruKKYAaF3fIVrOUBcx+3Gh
kZcIe7RMkwE/ddlBwDK9PwgxurkUMe7xid7i+p707cI9XOKfd02oY/b3kGY5Q350XcIaqvEGwzVp
ELm3mMV9D1E3zVo4XFZfRllTLDtdW61d87vzwWD2gRcgn5jtrPVJCb8rzBvCb3G01k9zeIUlIXab
guRnWAQhX04nbEwUc9eC1PeQfjE1JRAzUEwTpzEZ+fhh1Xgbw/p7p4g+ht5vPlTeUuqlCyp/Uuis
qymRmTiYZfkY9NjsIYNj9OocHhqEqoEcDDhLZXxzNOx2AkEYMaJ9x5Sr3IvuN0tGTsTeJ+qOTmfM
wF4cwDxR6OpNjbUeV8oV0tcI0bOhjBvz7tTi74M0OCAW4e2AGKf5itsBBMRh3NZ1D3QBT8AY7WC2
tUdi9skm/pjEpQcdpPtYL0HJwwUhog3PUtD65KCNOSJxOpeuQSnoN4KjXoKqFxQTUnNe1KlhKcNj
j1OG0IOvE3B2qBfJjpow2q3K9aWJwzOcBAifrShlAiFq9OdiVm13WJFm2pj543P66vfE7bo+RAx2
tMeI6U8cJAAhLEJUIA3ToKBuH20IgKfNdMq8NCkDmuUNxIgWnBUQ/dG8mQTFNFJRUsjI/Oyo8l5X
eGgC52aQ9JeSE/3hp4CYjJAinxOD3cXMBZNjso+7Oi3CZMS5BwRH6KTQ1ATsl5oxApOAjdiCgrBk
iDXnq1ptPim/3bfemZiGndpI0EJ5wLUSqOLG4NwJslURIyYXa1Dnmc941YHBC52CwgxEKZbL3uIS
Rzgjq1JjxndkZrxA7u0096LLM/zjbAUOrXnpU2Am2pKToPGGEa2XZY8Y2rJ+1Dxucyr5UklUVo7j
Rio5rF90CnWuGzruBf2LQYvv5Zq+QPLPTbfANumdzRshcVZGFrxMKMr7DE46xGGvGpLlhI/7wtvU
FsnMbtkKArEb/RInrSQlN9UG+iTPmOU4fWoDIKRL5E5wbMAc/RkyaBcuA/sOy6tYgTBBXGugJ3IM
6jilKU/qcdotIeK+25gQTB3ZgqtybFv/+9iJAyIFKm9UGxWG4PyBZQDnmHcTIBRAgG0pgrYQMVhz
i/RvadrxZ8QRcIIh+owDx7M94FINRhj0BuT7MMPzCIK21tOHQtBzh0UFhE0DwQ9B/GoCZew5Iw4x
m4vFYFGdMwnHEF8g97d+8aQ0ARScESBrJ2Fw9MeY4XSv1QZXXMHtsDgNToF+SzD5HcdIljZlv9Jp
Pg44i6eCY5wUFiz0ndmE5dP1ADc7LwENhbcZ9ISzgSsILuPPgn/VpoQCXu/CeR9aFe5HEpY4caYu
+m3Fso/wDHL8DtLvZZrqs5bOVL4XqxftnrSHnNkUc2ybpq1R0nAAQe2r6MlMSlXROPztjbr1CAOh
PsA8SdUPsH3NfhDbjx61BZ8ZyUlD7jAzLls4oWfUNW7Z8dVLwq0UWOfQClEDY99B+uR7HMaEfT+N
4grxvF2UxocZePDFLCvf3Y/gKoQMzm6zKOln8IfZgcyeQ1wl28ox4F0xrSN07K82DAbUf0izKBAG
qgm5is3YwgzKnutt2TW+fWP4B/yeuHDfoy1x1ejdAo//dGl0S9WyQYTk7Y5NzViQDZ+RiGSAnEEI
1BpFLczAfOn4dxsm9jZ45BvwvujsbcubP36KGIHrFMAVDE8gHuMCC91juwxzWKkFR4udaQ5Ia8lj
X/Y54MwEJSGGYe+u6+zJa6J8KKJOn+agSQtAOryicQSNrPkYAftWmHz5vluxtWlgIbsxxiCIMPYB
h7Bdu5VbhHKx/aZ1iIMPHscLiGQfhLiUcwcb1OKIMelPL2DiAHzJvs+TsD0xvqQVldMGT3v9Oar+
jeInz60A6bQAhR5xfmLOPzshXVUf+mKaRAhfwLz7OF3gilzxAW6lAN7Hv4kBCEYSm2inAh8Hr4AZ
1XFUzUO00zijxw16LcBdvfZQoyttf21AYisukdCUSp0nPR/sPG/PYYMnmib/Q96Z7datbFn2VxL1
nLxFMhhsgEI+kLtv1Eu29EJYtsy+J4PN1+fg9snMugeVKNRzAQfCsS3J8m4i1pprzrGoha32ifEP
6Te38yWmY1+1bsJLanxN2treOtrUbyeDTB24mY1uFFwsjljrWlwPxEI3qOZ4xQtxzvsfaZ05F6P1
jTJsd0s4HTsc/QHW9GaLFnC3xLqxqWV0sgcTp1XZbXS7jk6JlWDwWmZ/TJv3eujerDbfzbnJu6NI
h53btfdOVGmUB/ORM7Xed8nwPVSxcai07JNBbnRCYxa+iLBZqtHCNmdq20UOyfPg2CdstjDGPD32
Fwf0w/swlP1psNRPmadfQy54x3gDDcM0+GFObj3pXryyktscw/PWy/WvfDSfkHnLDd3cRC/l4PFO
P23s07uiifpgn1voSQvm/00PfKyN4iVoRpSMxUrVSQ7Za5WiCFV51WyMDJ0/bbVwkywDbwFsVXqS
72s76c9OMx9mY4g46U156EvvIY3HYFhlK9tR086MpCTb0cuAMAhSQopzwRqdfSxFtjGpCS1rWK56
MRyEK4U/eGjhoUJqogFl3KMP6aatnWofTnPL5BGhp6mHfauW6mj25ndsdQP6T6NvDfEzUYl2EMnz
7GRMi9LpDXvfr9qK+RoQ3mRkC+LABM5t8wlQ0rV2MPw3S2EEc79g/5y9+W5uie3ciY4ndsDJEsQ5
z5FMTFRqQZBcjJ/T0t31TNb8bCSN0GuUfyWmWuJmEJqI1ft2Ph96hrt+a/SPIfYIymd3I9O8DhCF
a/IAZ90pf5htfnHq3MLEa1wHJX93cZ7hesju7aHxEDX9MkaNK8M89MHTINcxiYPO8DEVl6bDhUhP
qVr627hD+HJoOuKsKVGDwh3SW7+PFiaaMikv0smvo3qpy4QI6ajVBxUyX5OFxMdeLe92m8ZXWWD4
MIacgoL3JywBsorb2k0FBwcGsqHVvmZhvqlYM3f036S8SCi6NQNegziCL/jbsddc6SFDjMS8RnhZ
f8Rhe4hy3vkFTvPqmJqIe02jDae0XoVZn7kQ2pDb5xfdmH8Meq2fBrf8gRijA25ALS6NGXxHeYel
7lV6ujhUbfphigo2zDB9KlkWAfov74JueBtKzb646V7wNkzhx2zLaXBRj5ez1/UmvpP4G0qjCagR
NEqYwDpokef3AO9+x3PzsDCGbYwpO4c6boQhc2qeR+3s6I36puXtQa+tMBg1VW5tK+HtQv6OQ/IJ
n5UWaEP0Y9RH62CWEQlF7tegBKHBdE9H0C57qI36YyZVuOsywRRzzj8SKBsmVAg107koQeQnBCCY
OrwWm9J4SIcy33ZNOWxn0V21Pr4ftOqnhSmfPo4q0pV4BIv51xjqBAsLrtCZkda32OnT+8YvGcZE
ZmvuQ0mstZ7SMciIxG4GqXZtN/miVepYCLxjBCyfc6eYd9oovkHunEGWjBPXTjBkdLk0Oogkw/it
1bp3LS8zXyxCEdxCAhzz4jnSeJsqY7qWxqnu4OwskiCIMvHy2eJXt4BBI2/66Ia4hlqRbKbWAxkh
zGwjyedD9qM6xWxhkygshm1bllBX9OSbEsl5znJ1kGZCwZdqBmfcqnZnKnlwE8uPHRxJPdPxc9jK
u94ZdB61QdHPtxmaT7PG+duI5tcYgqUKf8RpqAJgVMTjQi05TYv9NFaptissB/hOTYgmNZYns0oe
2kLf8IJPHzN3fO4ddLhhfpvVUD+TO91V8/BOkqG64Cl9s0lQTUZ4ncrwWrTTc1ThLbKb8JnxBo2f
+SOZ0N8zSb2tfjRdjD4VGuVl+K4MnWaeFGkeJ3QDfaRvO3eefCfpskulGrycKks3IGC4Xul2Oa/n
ryY0NrqZisuAO1tO7YfhzWjnHZ9YpIDclBH+KtukO48pj5S3QGPJWqYGiV7mFyMPsz8feIj9npHP
NprDZT8U0c/KTdeaL/4lyKDvrSTusDp5O81yHawO1MhlwwyyXds5RpmjbA9L3fHMZ8U+E/T8WAGB
wn62Au9eK7nkDYygof5gm3oZlJX5kQ5fEyKAP0a6ce2GmcvUiaWP2fhzEup3UtDwiBnTaflrjjqM
ASPCZ27Z31OPhjszGn8UtA8qFx9lLFz4dOHRaBgzyTJCVUSHrWeqwCzdV1pn7Mkpmryb4OZh2dgm
oxUfTMwWJJbSLbbWIXAX+6VVJi5ol3Y8KvWNipCAI5XuxDB16MCjfqhzSqmFEK6OK8BfRiRE3qSj
xT2Hn0bbEIlnDQGpkDRzDxl2oXrprW3Xiq+eaYNniM+J1tJf9G5LAZ/fD2ikjCsUNf4SHVWtI3Vh
BqLlEnGAUoVKP3FhtEL67iQxoZdvQkRvlsahljbf4IMSfzIVeXpVvIbawoWvCbq9wcRv7xo09/Vw
cvT0q4/D/MRKnx90dm/u4iRHLLNAD1T31Hlus28RshM2bQdictEnLYQh9WO2FLEJTnSZT6/jjEfJ
/Ipl/4vH3Ng4KXJ4mkTNR42X2ZzCkGarazck5fbelMrH3Co3WrzskgFYyFLvGSlB7ezcaMsP+iEd
hhdCet88jqs2WdttLFqm9jud8OD09YnkDps7/XWkYHftEfXt3a0RmaVJXzw081ZNvPB0mjAdNTCW
g7VzbGokjsocylfWWFchKQusnLjlgji0o8f9COceTlz/AXd52uIORAKRQMfCif6a8g6wXpS6O+a/
3DRAgCB9bOGbVptOVlwdKmSYqFmXLB15aBsz2SRdvLFcRBI101l5sfW8eCo/ucb0bXDjZBtl1Qk9
Ld80BSaORqGeO/auC2f72jLcOiP1bBRmra1hGDjlur2uj/UVEhfTsWGzxLipnRwHWdMtbaAMzhoZ
56+JQjkBl3TCbOHbes7sbSpBBEkCWWF8WGjiA51615wGutUURoOnXDwDC2w2YhlHreVV31VcSFqC
SOAJGyGMQW7gjNWdIZAKqImmoDfja0bOZyvUpyk8a3XQFSSejGwTVYjwdj3TCRnxU2Obeya74U41
JBd6SsZELwy6+m5vVYUMMjNj8i+/1fEITA+ftxAYm4lMHpl7kJtY1iSq/Vy2VhVINz/CtSISGUD2
awKQgV8DnnhvfA/pLjzdKY5GYT+bceVhxTAQVSk+upB4NsOC+rOhxZ+T773ejtvGnVumuLwQI44T
XVGcKhc7hzbOAZjLbRFbXABQEvzQwN8fEqkPJfq841KXDhXK+rgYQCXGaqb5ovgEEsJfx2nAJE35
GXO5AKwRskAf8x1dOrZuFo8oIzjt7IjGefhWYJ+sZJg9tVV+GGU/bLU2pPKp3eOEAEAj71GqAcPi
SMv2Q/5Rs/LcT0PzPZKiOHmrNrjKKHY7k+wYmwpzlyuYkBK/qk0dQa+6AsUhEgEPduM6mU+z22wc
OGAbHvejW2oJMUuVBPFSXFQnzYBJuD+0kEN7WqmgKlDa0AHjKcsDF67Ldq74To7DY0CARHLeySeN
rK/Xcse6011pR1iDdITyHmdLki4kSfvpZxHm08ErhjqwKqb5nfUN4wWeTWfIrog3kDZExZusaKqg
ZzBX9Ojko92WG0+WP1MS6Hrj6lAMZvBSeFqHhCffXadGOATKKz7yTSPmhs/OSlQ7svw00hF/KB8H
L/k2rv5ky31cTK0iBLfHHfXoRVb4aOeCSXa+XO3MvXSTFlS6rM621FYgWPM798YlIJ3MG8pZinMB
0aaISiRhT/sRATrdN8CVfI9YMKlIpGeVLGcZhU+6CZrPAFg2zY1G/e8kqEHhiko0KCDqEPKpRxGh
OyfmmpWPc9xfvGw4jtBcZIyG1kYuZualtHyn+JzgBWxDaO80QnoHXTfxCy1E1yRyUmB138/UwJI6
Gd5ES9YSXk2vTPcyhDWzC4dXkWxfMOCcDTuyN8sCJgzgoXOoQITxunFP89CtoJbZ99LqsW5ie6OV
lNpRb37YJhHy9MkdNG1HiSN3nHJ+qyDgDkLfTFO97FYLnDu7r9zH1ZGYFASGRjCm89rzwokgeopg
I5LTMUmyvZrnL1q53F9sXrV0J5rWTRevnM/EeO1to+at1dKDKCW7bcEd3JOKOs3KuPO6utllqnwR
jX0Vwl3u2hGKU+SNWYAGeSzSGCS6NhcBhQm4IXSPqBdPQ9xAyqhltsMZ0AfSOTdWPPs4DLd2KawT
2UXeClMWbt1xOlhq/NSHAiNmXVV4mOx7JEfqTTSDTTEZmy3z7OWyMGhbskLsKIPxTkBU6e1UHJbX
vNQ/RhJBz+EaEZmyz9jLi3vAZ3dt9nPKxwekCnWpbSQkIPeEpKaciA2iDuabUwU4e9dIx0Izj7+n
YG+YGL6PIDGx2HbEwInYbrFj/magJhE84ntLTuHe7kUErcZ41VLvmqXF1RBhjYNT1zb4mh8jgj9J
mrRnq0ArzXXjTY164M6gVspefQ1JV+ywhmhcEvyjune4MzhSBH5q1X6UGZOejjN6sXkJJzlNuge+
OeK9dGhWV6O9CAwLiNVDV23NZn7pXN2ml6AuyUr6gLDOg5gQg1lI3DiqQ0okwBVFsoI1uLyEUQyc
F6Qi/Nm418Hd1iiSLpEdK0KewbG3GwnCcwMltM8RCYL8yyo9J8DJ9aFVVb8JF2MnwVjREEcvJGdx
lue5xY1PWlxXW1JeLZD8UdpyF2FPdWMGDYbT6XuZEBgI3RODt12+mvdnBh19PD4alUY+UBcYRyLP
OYnqqQUR4/T7zMGEhvfiw8uU5rtLY5Fd1DelwpmuC2N1AqeXlIrKtcVOTL/zDP3XHJ71qGUgzMt5
alqaKl1Ej5mtoz/c51o675HiLjrGF9/wtHqTYIjdFd1T7ZYz6l+S+EZon4gyhztCE344GOWhMuSO
TIp9sJZoy4DG2ohCRwAQ81aud7c9FOri6nT7k61tqxQ8twOfHz/hCE1mLrRia2pOtoknx69oepmc
YfFQnzAO14BsX229mVwLBeeeFNwYwaOfk1OS92BqmCC7asl3zgkiT3dupP5mIDNCtoyw+FANKrJj
F5Jsb55NZcQRsvM88vytgd7cqupx6tV1bE3s7JQPNSIUFuD4WoSxt4no2uE3IGNM930JMFVbQyQI
+o1vTY520JTxoZbASJ5HxPeIL0b5RtOvCgPYLM1KR5WVT5q6i9AcT5NeP4mo2CuSpBx4rXeeqv7B
MHraU1H3RKmdd8rpBvfJpcnIbNh5Bh8BRPG1wdrqt7O60+pBniLLIplt99ea7NvOSR9M7cGQMbRH
HZ1NdO5BUDv5S61FNIyuTsQNGLCc6pnv4Xq7G+ei0kesWm0cPRDylT6WDFx+HgSKNdgHKYinA1cc
1iT4OhMvODEtoHpjUGSVjPr7G46rzBR3V87sEwXPa8jsQ0G2z44mNIQYjQYIc69oHPvgiiLyS+mo
Pc0TLksHK2fBsB/R5eXmCzVKji5IQtYe/Dm+lNg7xzjpgwiHOAN8JL3bp1EdZmdcwK5/y3ev2tXK
W+7TkZfh0pGoS7A+41V7xZ4EgBa8a0d4ClEQhjyPIpVZkm4JVaWcz170UrXuWrmozwnEkKW5e506
95F7q3vEg20issXcl4XRBrcHQsgRyXXBCoj1FU4khvUMW7M9TNcscbcLBqlji+P1tSuJ2S215U8S
akUVErOMYugGMVbeVwAq9AOL/qRU+eQNIM1MTQW3v9mQFSmLtlOXsEpdbo6MWKaKyxfl/cDNTOE5
Vd3+Rh2gbk42AE/kNuZLDPI/VM2MZxpPfGurqMXraBK5TtlycnvG7KSaThD5H+Q0zpebJRVWiRXc
UHIjFgiWeIhoR9axAJbUI3zj870HJmHdE2dvNyFUFqJCc4LT0cBPqczUDMxG/vyDXyus3nqxKZlX
KZdKh2qeZDHhMsTSAbSK55AVa7CUgapdUzS3D+WCyBP3Ym8M7cPCLOV58vbdxNB5TEvtAHX7qLOE
5KliCBywqIIZpkYs2C6d6+3rhxyLAAuM3+REZjHChyS0fO9Q4ygk9u2NHOPMMI3GaoLVDrDo9q9V
cglhmlT8NeZE+HBW6SthTkhhcYbJ9Mbv1RVBTFAc5HG5qKlJc7lJkb8O1FNfZUUNAdODq6xS8z7S
2GsRuTK9jCp/Gbt6JMTqdSTsCOJkDiE/3jyCC6wjNNc2L5yR71an60c5YaLCBuK9dOWxXWN2A/Ds
226UgtUu22yIQgokUOyINLVfF86MeTq7Gno3bSzCD2ercsDTzlMYJD3n44gfTlOV/DXlgqQb+u4A
ymouuJVygsIbwyi/VgLIuV5zjQRw4EYsc4pHNJ6ugMX3cVcnd7gUcZ/G8PjtJc+eRsvdzakB52hx
no1biLIrmvuSX3UtrtwqLCH6mEvg6LL9HEI0YtwK8WNpTAKbFU9dajNumZJ++T6lVHzF+FDGqn6d
oVPxIE3RNSu/IwuP13EF5udmGWKDHR6m0XnXhUUHM0x1EQx/GCKdUVzqcJ4f0oYyu10iQjfFfCbu
3j22FsXijZ5kxPaAVa/CWZsX0c4qMVtx9NjnYvml8fvbmbQkAV1eXVg4nh1IAJs49qo3s6o2Yaiq
B9PMKrjyBRdSrxzIMukacSeniseOMbZVuwdNi7DMrpNuU/aCxOg4P8DiZ5xBrv6Gh0kUdio7Tq9G
niojKG5EFm7f5Ixdrb2YTBaCBPzYpu31H6hNxWmOxcTylfr1Blh35gTkYy6suzZsFu4u50GTJeeA
MPLz3LVBWCLezHOM/bFLLYJho4FkqnTU8Pd2mOgf0wEuDSygEWein4Ad2+U5IGZycKfMYa1D5Xn5
zjIAQkdW3AZW5KUnWVIS9xzAD4J58ZqBvj2oWBO2dZ0u/AMdLJ/kGm6xxDaGcSDQm4OKN+DBnUd1
wIlb0CavTkGrmC8dWlW8wroiSFmGcO7HNawLmjzehYK08+ho5lbPYxrt9SkJ447AeoYqz+eRDWFw
e6dpsbcrVzwmURBjsutrSVJ8N7Qhk+R5PFWWNPwbq5fCzvPLcSyftLR1dmWHL++/vjrS9U9wB859
OzD2oHnOD7mIf2A1P2bE3pOpavcWKuR2qgxw8MDA7/iNXeY15xuuulnXTZQJgk1RHhNdvlVxv7vh
uVoLh/2NSDcVBc6IflnPjfh5Ks3W96Dg3A5EApWgL8p8Z3c51oGa9oe1FDTJlYtmRcBznKI/KLWq
2DaF0i+3y7ZKrJ9yiBUkj3S89OuHQScDBY3bOKTdPaORC5f0er7/x4fCfXfMSr+vx+ppREugXuKP
LDv8WY8ghW6/WkRaUryPw2440BHM30XotqSte+wINS8COVviSSu7bdO36qPsqXExE4prVBXJBQ8D
f6AQNCSmNeqet97AguBO83dpnm0Ve8fSGcJgiYr0ez44jGptjc6itQ1EiXVFS65+qtAV74nTXJT+
fWrC5AuiDT4OA4n6DzWoqyQ8tfAr0mPCFjYJALbbvGkaDHGsKO9ovMppSNU0U7QzMlwAFlbDG0Om
xyDgGyjrwm6GFe9ovsrZeMuKQlzb5O120Iahl0NS6747baoHnCne/VSH/BBl9ABNUT6ZYCzGzNpC
2OXSH5vyiqnsESa9trFExD9upXdqRvgxEgE5kXgMDyVIv+0NnaCi8WFaQ25pOtfHWXPi13L2nmYg
7HdzYySvQ2KgsjkpQPf1D8Wah5Pc6P3UUKovHNy91NKzi9v8Wk1ZjfZGqn/pgDdrCtxoHRo4ah3W
pvR5O+3HdMweu5rDuLNQdGduumM6y6c/bLR0hAAQRSteJd9jEYHGHSIRJI26T1qi8pqB32Ddu7GU
+vnPhd+4ysPZzrCKoJ/W86NMQicVbez+PDnkpSqaYp7rIAMykZcOqW3QkF05vKaIjrjcJu08xSRW
8P52l8iCJZlk19t5okXlBI3OsUisgCDUqEL8gjfK4QZoX2ZvOaJT0DgMjBidrEk+wRk8OpxYl4bQ
oK/3rXvU9azZjqMDHYXY+Taq2una5L9vFU7BvUb7CvfJHHtnl+VGdv5zv1eZMz9Ubv2mLOmh33Ia
xRbBQAwfzVakxlPN9p0710ytp5TZ62LXrCLRrZmyNDIRa4aj7bVMa3oRkmWYHbTHOTzyomyDwQvz
ICFgsmF4fNJxVN33YcVcfAWeM0tyH//8CJgKNfw+qj4IJ6q/zZgDV7MdWJeurk9auu5UweV6smPr
LdTCfG8kzB3xBsDEgytU47Q/eF2bHrhiEZ6AGfFYrl/EqpUHNsesSxaqR1sjiFZkIcYSjn9yxHip
2uKnBY2g74bqJWr1KxZAGw3I5lcU8IFGMv6lHOmttNQi5lZ3l9Qum3tSb/QMvB04S+bvZLzhsK3/
JodU1aA0mjXi7jvUAuNSV/ZmNPX2cuPGDLL+C+nzB0kmzFT3rTEqgnzExcyEn/GNbFD2albTxNbP
jpEAb6vtDfKbMRESvbAeVVSDLSjkEZvPXZrHdXDDyBgqtR4iFeN6xemH1/03QBHeHfzPKOM9qWkw
Fa28v/0oBiJ7vVfk1jhWQ20bDwRzkZNwn3X6/D7EzG6LrrsnhSOfvfEV0sF+ydP4R5RXKsgsA30y
sb1dpjNPgV+zv2FSB5UUuyETD9XA0j1nXTtgkI9sCGADQ03XuPxfLQvxGUUAtGJu7kzO8QYwvp36
MqZWbiLnaOBEIkuZgOJpYB6DCwTw2FFO3vq2WplmgFkC4/jaqWGmirZdnlT7dXEE4Yfktw7Sr8L/
v5sKSlo8fuJAChln+wreV+FoHdNRkYdybOyHTT9tlc0wWt24A0aaH8cMiiKes2TbWV5KX0KJbK9Z
Y0gDDDSa6bPTMbWUmRmwNIlVOGUI5eTP/2okQ9Bf2o1RNfJNuCyF8dJEHnA4yDflxsxdzfKj7Jzs
UoKw4jQaKn8obbExVgSmJLB0DpPm52SRfbrRJucWH4s+9/B/K9d5nrve27Ttb/YyEkk1cz7UJmNC
ELUB0uPIEEfhpSXot3MLKz1qYfgiIQ7dt5w9zbotBjsqn6rQXapR9/5soeLxoUTHDJIQWk8dae1m
KkTsWlQ6Y4iT6NYS1K6jH1k5oi09FtNxMp7K0EJJzZrPupk1xvBwOSQ4Tb/lyrmdlbdTk9OzLgeT
kfAZjFoV0Aiy/W2EMuVWCAe3nyo34jOm3mjT14CypQMradSEB+vKPOhG9FshG+/yuWC4etvsM14w
ohQHDzvPfvbsS1L3yUvRX6jo6++9VVD/tHbyAhDE+XPuWLwA1q/s16hHskTdzq08K+Bt6+xatytP
tVbydrLFswUOpenZi+XE7U9SmRdDZ1aeEOS+H0P3N6EzEyHO/l1CKnzobPVtSaxhB4URaSC0wpeK
NZ8qtvcLRpYAZ/RwX/XaYQKjBwCcSSizI5KeeQL3OqIhK+IQq/YASm4t4LWedSS3QyXSXW4L2W94
6y53kbkwSOQkGx1e3Sqe92VDUTXbhJ5ljOJblvZRYZC5WN70EbHw7uzIxT1zRmYQYJh55ZyxzzXn
WVgs40tn0qS6ufXGsZX+SvLh0SoKF29IdGKyNm9qVP3DXBvtncvL1s9aRmdTNTib222/DrmR2ebL
7Wee++fSneoHo23Qpg3qgtuWEwH7/rj0+vF2mck1Pt1aOm9jtpaZrGlZd5Dcfnduone2xSjwjt7I
A+K42yRqnypjNHmWXe8k8/HRys1Ds661amrzsRs1QgC2OiUmWXB3uYAsGba4T4uXOZwXQBFUUDnt
n1zhIhCOBJNFBQAE4uKTAZ31xBsGX9QyUKML9q5IXbWP//UHWR7KAxvVkCWb+CFcJYU5D39jF5M7
Atc/kVfFrh0rmbPXBCalJKkbOIXrnmgpfyjsNozGObs0kbGqqg5x+61VRVy6JzsBuzAazqMo02fy
cD28mchdw2IcJ50db9hLyxiMYCsCsmqDUs+P8dSxU27Iw+vgYS9q3Kx+6CNGsiaXRh9MdSc2pD+/
460EMU1kO5Ci+b1gQDjmeAO5tyKXTi7e3NahFJ7G9JddVcclJRrJ/RjtJesBrnWpKHOYZhBJgJRe
hzF2uWmnV9N80BpWvK2stvu4Le7/IIml5e2GOGPJGiDYtYHOWqRBOD84mdZVq9B24jWtQGMN6oqp
SsoOpaZ5tbM5RYRDEdGM9MQDA41iIMt6+605HF4ldJpAFgb7uRw65M5LPhpV7vMi/zYw4rzTOvmR
2eiCdcq5XxrPeAPHV6kAxFXDShS9HSRI1ndFjyqsV9J+yVL9msRw/ftSQgEvxuL4r5SwZjROWDBt
49kNn+KJmdOdLT8XF7EmyLDcNaTI9mbTcvk8ZOGd574a2qtjvrXirbNecKj4rWn7Dsl7S2CqpuYx
hbbhvGWLTHAqjQNLggWIlX7flwe33wxdQ2b9Y+4eu+FxFXr/VTfj0kFqklQW1n0lSblr+clgqQQ6
b/Q2RRLdY9k0VFwTOcYE/ijm7eY3lKFkSY4Yaw6I3R+6txpmW3YAdDOwzcb1Y4HMMbJkqRHdG7sm
mYPGhAcxpz90vfWMb3NLOoubJzWfx8n7rE17W1ZwhZaq1oIskg9d3V9MQCJo+PwUVnrIyYpGlQKN
58jCZ3L5E4fSK7sJeXbXfUhuKY/CSVfQjoVfNxuf4qH3PZ0rPw3bZ5pK2EdMjUlH91710pG4AEeW
kR/pEV3mrUZUG7vzGGak2mP2FEFKNVwmm41ggrWwF8EqjG1kYGrHuakJnS1jLk8fW0QPZft/2aVq
/n2XqqlLYegGw1HLsA3j72try7apvX5KG1TtajMid93N64fMfcg6yv3GmmuGV3xwjJoPtvPXL2+/
F/VsvtQ9bDAtPvgr6u1JRA2QA63M2eggdKJHUorHPx9qqttqpO35H//yP//tf/217PvhD2n2z+bq
n1U9twli4d9++W8vVcF/t6/5z8+57fX+r19dk59M5Krf/d8/a/2L/vPT+MZ//cXrLu9/+sX272vF
/5vF4U9f3ZD3/80f/tNW8X/aZf9PW8V102AnB48CP9tfq8n/aa/4lnhF8uNfnqriR1T++D986V8b
xs1/ONIx2T9iCr6j4/Dsj1/rhnHvHxw9pCdc2O+mbhk60N7/2DAu/2FYmDsc9ox7lmPa8H7X/dTr
8nHxD0cYtufgxZeGxyvn/23DuLeigf93dLDBlnNbuvivDfoqx/kbOrjzKqUtI+p135i73DV+umNS
UkfnTAsr5w4PEXYsVuf50Rj6FTIgi3DgeSfSzDeVRtSz47jjRYoLh87a8d04fbfVwsqrZWKA5R7w
2uD+5G7Pxu+LnTxoJbyGqlGHSJmXLmzuU6IxNEvqd27klj8HLGSot/ykL32lMwMtPsSUPrURxmND
OvvcJCM26e2bac/vManixNF9kxMeO8v0Nc9oTTjQzm1jMHTrWb8Ys1vF7XLES0EkLiKa1GnsMFOV
3/J4+KhdGY3Cc1vJD1riHzZKkk+8LKgy6414BG5ys/GLejlnofoK27NJqQDqU07+0sZnjNg5VtvZ
TyWVDsx8xgAOJftUW7u2sl7/vzw+wfUSuUUwYzkCYhSFJ6QKP2SaO3MoYbPHvupBbp09BwZmF/8a
0dRDgF5lBnGKnRIpcye6Nm90wU+E9jaT0aOZmU9xweS8shj4eHFCiTSSZ4te26d2Xwd9Kwg4ZuxB
DfF0Qi/KokerjbMN8A36xLRCljsakXHokvRlst10O9o1jZL8TuGU03KyqGgp7COC255b3O/gE8YS
Iv3SvNKkfjDKXN8SwDZCwoWp9Y3EyH3nGr+nGhZj77FJSB/WQSgQstlNcf1U82tqH9qI9FeiYUTI
rK9mttlbQsJnQlOHf/xodd7BE9Ww5mKzRqxbO0+6ScoK1ERSlh8Vy7S2Y7bCJlqSKFW3TRYNq68u
iW/bjFZE5kFX6tlG59qXRse1kA1EmxoX3tc8k7RInKd5Et84b4ZN12FMhHPTHi0An5XTeycUQVT2
CVtonzZQZxti9SErVL1meJ/l+AqvQ+HSKeqNGyLQIJ5l2wJVJ+i/UWrXW11f4yFDf2f0LIAsY6QL
6ANACrN9hcS55VB8nnSh72udpVOCr4gJzvgT6bwNjv1Xlix/1Uub7bKkJp6oOyzxYFeRXGtvl1SW
QfAUayZDlTBmtQM7MTxn2i4p86ARbH/GuNcXGlvOKMmIRU7jpogi3+SCD/q8hhM45kcWVtzROlo7
YaJmKyyrYXToF9s8uBSdPpSZOQgr+5CzLPNgtrwaeDzwgHFRLl2JSNrPPH1z9BSlEZN1viU2/m5k
mPBs9ba7L8OZx58laJQ+OssqrJBaI2VV5zPKLaz1SpOBV5NnFC69lLsocu0xbI76yVqUu+kXyRhY
Z3XyJsuIAeeVzQ5Ar/pRVEPgKOxoTcZ3aKjIqmSGzr9UCZkIXBCQ04mD8gC5aqVamM7x9ndLD+4+
3aDPJIC4bYqtfoGDE1ZsyOS3ZVAn/XHYK826KyNHoS+YnzxMme3c8S6wycYoK8Cx+e/cnceS5Ei6
nd+Fa6INwuEAFlwwIhAyI2VkpNjAUkJLh356fqiZS/a9tEuz2dCM3LR1zVRVZ2YA7r845ztd9Ntq
rqKW48GulmJZfuCA1KljLRgcbXePk6Fnegaczo7zjwXFZpr8dLoy8rDh8WA0DPFK7RNf/ajQwP75
rcM0PmoLp4+Hccp+Da19AQb65SGJXBVl9FtlbyEv2ipHKM/zHXLchoHOjjp/n837cNQ/psrZpzOP
ajqFzyZmvR7TTJzx290h+SKl49Eqi1t2yfd4ONaRQ65hgOARiiYrru6FSB5iKYvb2EC+aGZfcxX/
FjNAixY57KL6kMYrWZ98czEKMIptGvktm+JvYx5SWq6i8sk5vptndvVywHGr8vxGFt9Wg+859cDi
OOlXNfHMDsCHiAsc4VSOjExWcjR02KUgPbqBIMfqK2twD4yq37Pjf7Lmx1zVBzHeWiVJRrLsHyOz
IezinEvWGhVAdTez9oJOLcIWWiBLiFgZzcansFt4TYPJwThWr06aXpiPcFwZbJk9qdBHNMrzw8Av
swQ8DAiJDecv9G629FMEiLWHnduq40S6L2ThTTVqAMpzueisyKJZKC+GEHjPAvIlirn3ZehA9Xxw
XfWsAONtZAwevbQ6D4uldxuLeyNUpA+H+8lyipuofDB1b2DpEycs089YRdGrR+GtNaAWD9ys3NoC
cJ+UJYz8/KuO7MSv3GYTsZFDPUmYhzjV1n1tCblNK3Orm8QugXRiBRoti88Syz+Wu2Jjt/3Gip0M
DbbI/cZkU2Dkp4nlNcHILwgxfiZyXdZxYAPcMmBzp0P6XmsHS+VnKwqfhjyJYQ1SU5DIdFen8saS
8qc1wckxTISU1OEvH8LsVbDGWJF41J+0bhsVe9k6w6ZVpAtxRaU5D0LfZnKT6GI/FM9V+5O7gbdn
/m6c+/YZ9jU5ERIhAVnD5tZO7WMxcRsReFES4jCRkcnLYNfZR1F7uR+9NLALkkWajJScv7WUd1Ns
Z5tBibPpEdCcpSz+4DCy9U/uUJZihQ5qJOB2eEceDb7c5M1KLfsAy+MjxioEf4x1b4kGCyzgTcYA
a+VS1snaq894BzAeUy5hAA01d94VuXUTmoxELLVP2Dqu6sZyWTGaD8EXDaSHKDcW6ITruzFUamNX
yWdoQA5FVcIb3g8EuNKTeqQFOGOxruy6Qej8aCzHxkEaDsTYmq4OsgjGqpaNCc08C/BgU+BNB9ZG
IJqFx1c3+MyQmdpHjgNGMXmxifLo1Wow7HrNe2y5yseNfzJQano6PS/zz505obi1W2Jce6zJe8nN
xtPGcNq0WfFAQymbgYkTAy+TVjPos++0jcjfDnfAP6L7Cefd8J3YBlcuiizfJSYFv09F1oT+W70L
w/JWImdY6FGdZuivB+cp55RJcvPYSFrxLNjaJBizFw1uigFX1RIv2TDfGGpM2k0MDaKFIGJOdX8M
u+QVUc+0huZqENNVb5KmvfZZTYaLmXNKTavgrmUjvQbR/lCaGtydiukmNvhV0ohdW2FkiQv4gwF3
9pguod9ETw9zg2FEe7XkLG4JnPEBHWAlH9KOgW/HhpAdBvMTzdjcG3Jwd9JzXxkh+c0Un4wofNFZ
jq54r2wmDKlzdTOOClbcQYllhE1usioy7VoixPAR9DOOym6ibji7XRCcLcnhWEj33tDGDUqPX3SQ
pOUlUj+2uv2UCO0jpyzknnIucUmoWJpwAATRnWuhltBbhGUt+pedVvmhDK4a9+KE57UI9Y+OxXsJ
k1Wq57BHBNMRtwDGiHTjcCen8aKS62Bo10A62ICCayk0C15zPuImQ9o2JLA1EXu7aO3uNN6wujbv
6sRitsQ3yBfBscxKwR5/jZqQu3b+Ndmj0McM29AtiNVU+kdmwD3USst3o5ACsAsfwPZtBw0RZLxI
e2uChaHOo97JGhCHZaetdeJIuANc5NrxsYywS7YIJMLvimnOesLlsBnG4iXLuhc9cR6yHj9oyOJk
1bV8lCo5YFw6FUhXiUyBnhs55HOMEU75YbhBoQKFbYjwY0L2iOPslHx6edifBh5TsRl0Lot+BBmG
/eKxtosfqGmd/6MG56T4v5UItsVCacra6ju1AO5Gg8EaFrluHzmNj3JOoWOHzcFJ6m76zB5uw4ps
zJkfRohRrEI/oGshshoG0Cz70Z4nHuIK+2WcC4RKdv1BGZgcBm6uHGwJB/9TwduOpyJ4QA6zqw0v
8e0kgbDDgy3a6UNvUiRLBIjwZgMYMsQ2qEgPiELntSpnZ+sFfwQSrCwaMgUE8za7G56yWfc2xDZ1
fKVKPZEUMMTlfeaFzGu5kKLwrp/PvXnhLejvjUHbCSOJyAyTDG/tad5Z5Juw96FhTCtQ+wiFRuBz
SOYJgZc5sIDUaPZLQ5xYiGAzjzFo2KQtMPtXgKC/SsaO3+jdV2yFZ4ck9ZUAQYqnqHuCwhYAmMX5
LHFVuQ6FyFwDIBKn0iywhovhrHcDBbyIIoiv91k1Taixj2PvnpgOlHvYFaRUSGtnwY7eitdC5SPr
G403oq1z3LFMjogb6JEVqQG2URJ8mC3rp97DwIXbMllwBuwfVy6hjKvMqKbTH7xUQ93nPsuIJiCQ
KISDeTo0mu35s5POuzQ0MTmMeM1g/97VpCHsZKjtEy+4rS20pNlEyFjUc1ayGM/6GaKKxzPLB5be
oX9akIjIfAta8FyFzLNLpBNdvoZZ8g0B9zlvYTPI4oggaKmf86sM+m1oe4+YevBQhyMOLzj5Rpci
DqG18zSk+owBUXQNeArLxjl2dHLrKUV9z04Ry6M+P2YBFitzbPfLsU4Az0ehy+dSIqrGpXuoO/cs
QQPsVe30W5fhGhgIXlndO07FOqGGGMV4rzrPvVU2BRhlijywlSbGzBYnfqTgHrbKAPcKTFYRjK3b
G1eCKvSy/k1PrcOEWHddqvZjZJ3j9Te2XCBN/FQQaN9kxYQvBb/4KkqqQ+JoWLHNS4SSfZUYqbEF
8b0CCXNpTeaWpW0GN81ij4GYOwq1sSbMEGV9gWddR9kunbE1ZjUIUswtOu0SwZfoZ7fMJHJMh7zq
2ssQ44WYPY76/MyVMq8ng9urwZYagXjx9ehKUKh97hECMgayCC2L0g/8Qqes6Z+aKX/XFF6QWjgo
NJLZ9Z0ISG5H18nN+qu17dEUxkud4nQhUp2BI5KwWDoKMT5SYPIUmdN3TyTXMywqkks9TMFu0Fhc
Z/GlHNHxj+Dn6hEgfqRjM/DyXWj9iIAOVoWZ63cUMEh3FkPOtB3NaV/a2FTIzjvKelcMG6e3idPM
os90OlGFgjTDtMiHmN0WWHRS2TR3s+b5ldlvu5zKArcFHTO+DZGKYzrNULLipb6tc8KNqpt05G83
o36fCAEPikvJy6/M72/xfHYMuYedIi1t7Uk2nkt4bUhCUCvcd1CTx7nhb2zifV+mvuXlX5z35MPw
+qMNeY4qRKbTr1pUZqSbgbPsMRQqOE5Y+xjLEniUzMDR5y8P4ewmI63+NBKaOIJoRSzWrga3B2np
dq+pZnw7cXVvN546FnV+wz4ae5BlNBCbTspDXhYTVYd+M7vDkgP8VIoRd4/22fQeRmD4LbLAgBnN
7hskA4p5ax/HSHOJsE0gUjcHTPIPbZGd5oynhs192GksrD30B1EPcDPnB0DI9H2NmACp/DygaSNm
OCLzjdMX3v3QvfIxfxiyMfbV0l0zn6OghlcNOUwWEhRM47J1Sip727aIfz3y7XaN1pIlR7iGZ/PW
PwVjScEWfkscEGvhBi6DyD1Mc8G3wpgHAlWC8YynPOSwbxLtao31LXA3dO+qqfaFCWmUhjNdVxqO
GCfGp5fm0ZqBwmcGXNW3ls++bD9SK6l9k0QMpht4S9PmTeUNA9FOUV7Ih2KYSAwWGv2aQdCnetZE
Oz57VvTVxPNtQAQXgrPFshOFyYpCl8lRGW574LCbZhr3lWtj9mYY2REtraWkjdg9cvZt7ZZvOPB0
dEO8TXo5/1aaDZjGMi48wA7oKzGuk1g71EHz6S1FCzv9U5Az0xEVxAea/28zwh0EFpQzr48Oimaw
K7AYRJFLQo0zIgqivuvtZGOXtdikHc8P3MoYsxH6VdWZ52b2Vc1dj/KLbAD0jhUIy8g8zSiyDoWb
+zNEhHWRIY8dg1voy1i8A30V26XL+KIh/+CNr56euNSu3lSx1JnFdyU8b91fpaFAxYWji42EaDEk
tx069IAz0Ly1hXQ3SVx8mRXTLJgo2rqOgjMwlwq0kneybZPMYkrOBDHaSij7aGTl/ayVR+mVC7AQ
PYCosYw75Smsxg1Pr3ayu/ZlQHjD8m8dpxz9TdGwzJrfK6eh2ooowuxiW+pmeKxdSgNtb4wUnz0t
zWqcS2sn0uBqt0xszBeSsWGESOJCeyaYCCwhb8j4ThlAnsi3vEZpPCwGSrmdgTcmOlURi+87L9CP
bLrJkaa265P25HTijczBZ7OR4ZrgthElcJrcl2keH1OzMvhT84KAM9nNugO9ExJ+mmnxiSJhpZdV
AfAj+MZmdodjC3vz0GZbZUWa30g2qKKs8LUzIMF5ERMZOwYozdK9LSG8OE/WvfTwOooEFJcqswtj
nHSjqJx2pDPsTSu/2ulMjjFtLRSJt64BSIFkptuOODeiBYpTi27faNpbZxByIJt411sgNMvZeu26
+EhPCoUqTLY1gOM1e71LpyNvbTS2yN5sXSJueWSOBhMItA664241F1WLQ+tlBuSx6bSqTWICwRyh
PxZ2sMxxJn09WR0GQ4IU7UQy+9OhOwDN0PP8i68l4TeCLkusokRuSNHv8d7aJTM/xDjvugMHiGQk
pIDzri9xdCHtWzO++g4EMuPBQ3Asi0NakCFUBPmIdx3kkRa3v73I1VplsAwr66cEe0AnlXx7XPyr
eemZbCsDL1TcWpn1jccjP6a2Rr/CkrJyBbeLbI4N1kfUtw15ddxs5jLz9tL0MYD/dKjnmyZP5Uqb
AyD8InkS3TVPa1YqZjn68YhCVvI5RGWVrPOMex+lHVp8kiZXnlhmWPXIcrMSg08aYeIbufdqZ8u8
j2w1JGW7RG69CBaGiD+0Ej46vpcz0B+XhK3qW2niBSVrc8hb0nKbiZIFqNSP69b7oVYgFYVzycP2
xm2CeZOXBOtEKCdimT1izCCarxzFep6yr2iyNoGVfItUV2vNYdD954smOm9XCMhweuiRtCamZeQX
+UmlsSEGekK3Mz3T7MCbnM0zdILhqItzDv1z54ZJRwNr3ncGwF7U9kzxlyzP/mfSLLrWhh9H4hVX
M6lH5rTmb9Lbj7GS78G4TCvci4DzBW8w1WgbH0oLDxdsxOXyxNjjZrTEzwUauee+XjDYefupE/yW
R8YFyfZp0LurV1GnOCkJdimCAgoOhopOxHY6Igke3Be2vzbWcbFrfmx50bnVxS/eavY9QfiZN8ns
e47HAZpN1HjksJmM9swEyigZoxxcLT4b0hMjpNe2oe+UTQZU5XJ5uYN7m7vZvsmD5wgH1SbVkFwg
VsHzVCDpg3jXjQV+AMhFWh+7B1jr9wSsM2PQvKub0H8AfX0symyhFpfVRquNaku0BiFb+NduB6sy
90CrzzXFbCfo13F7QuAwzZY9xaoy4exPyyNWKfGotHsvhWozNxniJB1XYD22xs7q+TZVftJabsNo
8VcMFpcQUF/Y0+pgFsKBb/QUek2L6V8CdDBrHI7Y+ddeggIKOejUcDzYiAmOIxXKHLFXS7taB1bJ
Fi+/Wk1xko17D8QQWXzBGcaqcRXrsfDLYlh8BW9Kj7UjZQThQJ7psgFxq1MvzH0fO5+T1iRrB6/R
Y3IpBYyLSQEbWJ52koiJ2fWc5C5J2pdKgTGfwQJqCzlF9ktAQ/pYRc0Bc89dIgBdRLlxZ1pcQ5Mx
+x2gCD0LdzWeJ0vy0I+eFQLfM39s19nCpfwoCZ+z28qgFKrvx47eqsHEXU3pxWl4ZWVQ3bAPpL1X
dNIA3gLUBPqHTkgo61i/tim08Xl/1WKvu67FT5nCicZ1TWTKsJ3GL0XPyclGnp8NJHBrFCcjqKcF
zQRkof4E907yZW3vJjNAxQPZNmTVvA609rPSGexjHPVrs4ctgpz8SBtkQLexvvTPZbWBvIZsAjGs
9ViX67P0m6ag0ernZhvWmMyw2Tzkq28vcT8jBPtNoCvsATZ0cwDKQHTEjVm1xI5jz1wTzwMMt9P9
enYYTVH3tHbCBqur8XZ69EGFZADtEoQWkBCCLPgxpE2Ezjp8mp5ZbXGP5H4fhK/A45pV1CPLLmpI
77Wc74aYWgl9KNvikaiCyWbtZt9Ug5mdyiT26EcYgjqoJjNUhWUyn43hrdcYxGGCe+l9zMXxqtBK
oAZty7BYE/VjPub8WdKW3SZmHGKll0EQccJCaMgwJZsZVXYiJZgQfdh89xrEfiIlk5uMjRWJEsbe
NtAk/hH0d07cbZlGBjxv69TQHnUX1keGLmjPWv88yAfoM+w5Qz61hBEW4UjMI8BoFwjpgzJ9rl3z
Te+LbjUm9nvVi58gBbos6tndzKqNNj0cHpYunL+6ObHnW4rVTBEWk3nlppfsyJyZ6q7i3ECEyLpw
1lYC3ek+xXi/TpZVYUJ9wKhmqSisFlhaBea4Gop2Mw7hbchsm1VowT3YDAR0OXeTPDgZD24U31Ux
4cZRNSo/08QaTifmH4g/bCGyTRbfE03jHUPXOFVJYjwYMxnMVRoaR62/NPZ9Y1cdwUisQAkj7Nf/
utbkPxWS/F1H8v+bIgUn3f9Jj/LfP8lvnsu/C1H+/Il/ylDEX/iP0aHg55CmqSNt+YcKxbD+QnqE
DAVgtiRF2vL+lwrF/Iv/3dSxbsN8REr3NxWK8Zd0yENywWu5nCy6/FdUKJ5j/EcRiiRCFlUL1a1p
2bqz5Ft/fTwCXFH/7b8Y/xW9q1tST8DLjdpjWCfDNueo0EO0J6o3Eh9ssLMhO34vK2Vv6g62lZDp
Vuppjk7H0rZl4mFcpAkDTm/6Rh9VR7KtvwBORXRTwc7OxHMoyYeri7Dda8Yy06lYZfE3hWu8MswQ
rZaVTRntK20G75W3LsgY2MfqGllUmIyrGa6Yw2OCE2EFUWFVR+JQwTJfBUlJddsukpFQHuDpLMwt
MhkZ7K0CQrDtpt50Q/mWy2iPGJuiaeZMi//41FHpcc4l3H0MAZMUjiFSkgEyL5QSvpcGcuECEnTl
bdCNh2Sm1O+a5FsbumVV2tpU8h3A1lbA6L8fW/YtfYSQewzkp9nXiCASchGGkXWWsI6GEW1kiYpi
pkHRTXnjkKh5QNLjUFqFOzcaOTGq2Z9TktrY+wDLyz2mjy+KKecmhIk4hpBhbFbPbC5+4lRr16gR
+EfVnvXqOMfOwSaBMH4hl8/XSE3k+yCsocqac+bJS4/LJwgq+iayohmNIjkYzBdzDM1Nqfi5eMMI
yG4WBKayg/FpDY1N/THp8jGq6JNHV/zoFghR5+KUEM3T8Xlk77020YDgws4LwLbiXOCU4XPU39ue
EgCJAIWS2T1JJcxVN83b1qghWuX9QwgLl336uCNVD2W0yM4E0LjoQX9jzfmgLbgAXiS47WEwinLb
TCSMFjca6xm2AFzOoJCptxqWZML9GTNH3jQpEIw04upTZ7ycdwoBSqtH35OQ7w2QBqPtSPN04hLw
gBwesLVCtwyH6goSoV3NEL+O7SRBbTfUQG732E4TEMgUh1MaX9h97fWS1U9DyKptTyU9uLdXkedt
MPI+Iel9ydvsbNT0+sBzV2Qe3xCsRpgpOC1kqNYqjpCuNK7xGRZTtHYjsHBTrJdHFdUX0Wk/aWGI
q5dEpzoJr074RxUVdtil9K0dMk2pWH2bVU1WCDkNPP3ztypClPMELQ7Ndztb50nrSF7nPXGVSclA
AnQrKKzNinEcmm2GyO1o+nZ7qGO8VbXrfqCkcHG0937S2ugIzPg8TTO67lLVtHyS63Tet4ZL4563
R9nOL7i1L4veTObDuooQiFrdEWXn2tXFCSnC4/JrLalRiSFDSangBXybGv10ZpGxM4mrynzSO3wb
11srR53UhHLnMIblIWFOpiNIDhYDb0TOHeTnUZ40Md1NDIJiC6+AXbbHLqYxTl0dci05JlvDcllQ
KP1TZ/ZOn1G3J7MVR1sV7xo6o5JECCe1gQ+CkTiENmz2HIma7biXNCpuknJ4bOLk1hPNhvn/Ez1y
imV41QU1FdSyhoFd5QIVU/3GHmAzjXLKj8ufBgSPRBsuEWpPyy/d9HaRveHP8Ks2v9gpDBWDMX6Q
3M4QTa3kQwGvEPFxYAU2DPZRcqipnriJIMMJ1Vb0PgYavj639xmhl3iMrras0y0it5kA1DRlwD2e
gHP2vgjH6FomA6dJ6BJvxSWyKQJPvfYk0oUZLhVK7thrT91E0gLHCrOL9HbIml0xD4+zga2TNn/V
FHxnKstWYRMYr3MzYHvRw2Fl4yi98XhgwLI4jp/m4StWxcMUceAK8RIlFm6XTmOU3bE+YvZHuk89
Ur31DIOngQMIfFy6kUNDnKM9nSbb609/0ox4Pp1wMl6Zqd9UCbVQBaF7qLkx6MLZmMtlxRcF6NeZ
MmetYDnTalRdc5ZttdzaJHXGhE8zT03CmMKZ0JeH9Q1P81qN9Q6azO1UjY9Vz3RmsJjQdcuYbVSH
jmyMLozOYWJ1B8Dmvw4Ls8ayFvABfJrG3swaw3iU9Noqt6BX5WZPL4ndIzT4lWr5aUVspMCtsgjy
iEYskfSAoULD4P/5mdrsqlCCXdp8+k0k+Ex7bxf9ixuro1YgAQjum0o76oRobEgWpi3/E7WhI7yE
wN2tIJb5HdqjJbKE65UMz9ySX5HJsKsX6lCoZc3cS2MjFYocRmKouUcHnURE72JPj0FcQGnS2rsG
zulKLHkY1aQfCJzDdBYzwaj3rC0+zJjOt6TLQqvtfTdN+5nWAEB0DyBZZ6o7V5CnxDYLxl6NhoIx
mXkjkY27LYmGkX6IG7r40mBBN8zam900/Nw41HS+IuynLLoa802oECJh5x6ZLd/ieEgpnJkEMCoO
vRACJdrwDO5VSTZSFjwVBAZWExN0pROFE+HImrSSWPkiO/OgfPV91K2imOmtnYJwQJ9DS/njOqjr
e2uAGGxPBwE0E3kVCqmZmONVomXTumc4T0Q4OvO22HqJ4ZOUuOw063NZ6qc8dT41qPJRCTq7kslH
OBc7ohQYRTb5K2zFM2M0RFRVlm/dOdnOiRyeU8j9bZO85ZCbt05fsytiW7IysUARZL5mLXOKPLOn
aeT5xz9i2OARifXYoNWzCHiYro2tb1g/BbuaPIo/ez6KroiPG1IcKCwVJjcgcnbKIPYO6YBykBUw
lr7WCmUrYxmQKyk/6CkqzgFB2NNQb/uQ3zNUQwtLLd/mpncbWdawjhBb5jpfpwvhK0cLTLh2DKEm
skybY3n+dufh2aShQ2cR/Khe7RVxLhs5oadKBdtGRMQFDD9+CBY49syWbGk1/tvMQ39V2ZNHhoVl
XbVEUPAqrsk0x+kh3zuTDeZAp1OqfSDrW37Zrh19TfjDkl6fnXoXmE4NOGObkoKwcUbz0rBk3taV
fXFbJEauybMVB8ewd54w5L0U1biywS8xCmGzH95ptv5bxJgEwOqvpoPOuDeul8lGo/8iW7GBQTDO
02qKQch7oMFc0Kitzr2dJI0BmmKNie9YzwmTx8hN9w11XBNfq45XoEsdxKlBBV7KYjDO4LFf6j09
Da1dEvBQAl49pIH72KnhzggpUNvMSbZBDAEwtqQfI2oCjJQ2m0YWwS1r9O/SIQU6z3rYk5WLHnMz
zEuQnmc8WfpvWjOZDUqQKUwSVpIh6I7lheVx8+Cd5yogmZfJdAJI3HpmQ8d+M12Xc3IpmOCe7FL8
dFRU3JMJGyPfG3TeJIZ3o8mHTvv4bBawyDWWRES4cphFt52Vz36Il7DNXKJLBeSpoauPVR3ekwIm
DxUeOSysJj3ncB/ZKJomd5g2WW914Hc0mDY8FWWp/UoZfaqJFGE75FTMWTcKEWPv1qxDX1dXar4H
z46ss6e5Ym20t1NE0Zl7jAg6gjD4uNKB7mESjbtRaXMvTEiujDPqLcmcDoPshGWOBuBYcIkqR0q8
h9Hd2AbtzsBFnpokW4u57IGBuc8NdutdrIH2Upm6b9HyxWdzcNS+jZlZAbI5Dj0voOOOnLUhbpsw
7F49C9EtKV1bSIvMwTSIUYbF5r7J+g1e4Jc/70aqmm/l2CQM4ptF8VvfjqDipyC/prF4NN3WREa8
yM32JHadQy28mSAaGdxaOjAvBpQ5hNySyQeapwI99c7sd3GS3Vkxmb/LGHtP6zPln8rDs2M18tqk
gbxHwD6ODXkFCR+P4bWxj0VPrfFbxKtIeP12NslRTJi3p21IAZ0jNRsK7Vh21kvhYE6i0E5WWMc7
1BI8HGnO7ERF5gN1N4ImUzAUxGWT6MHi6y16XzOTjdkBx+tTxuf6QshJtZtyGUVDwqXUItZKa5pg
m4DhjzK6kqLQt6VRv8gRwWzOElj2v32Y4OB0SQfoSFJNk9bPxPAJ7BVXqbGAgKR+l7iQmqI+iO5z
dZJOfTFytKppydE9zZCK6nYTQXcwnRCFX35OZ6++moYgjMfdaEZ/ikN95gC3Hkq+yEM4aLCbGHXC
r1iPrX0P8e7FtkhzigcaEsgdcLuKh0Y54tJq75kWSYQRKdSCfmrXAl66AWMoJtiuG2EdySpsH2SZ
LVvU+DvL+lstuzp1+cAMmh2ent24gXbt4REjokXLZDuVswVIWOH9LLjhyOuMgprmuCiuM25c/ntA
JVmeqXE65KlLSA9WYiSwDY/skgGcTggArcGjQHOHLVtrnxTrXYOScN+hp0McSGEQVKRW8NmvKFoL
n7ijYoOLnJ63ZWBbD+6VnVV7cOOy2eLE4ssqlPix9Szwp1xwtE0R6xSX5EhcGHNfX5Z91EwILy6v
YVUiXAOZz7qc8fl6yoDq0D6hum/dezgC1Rr+/Ji6mFWHfldkpOL06bvRFFflnHRCmFh2ZBeHAGVE
MvJBD5Bu0KGTH0E2BMl2x57Is10a2yiU4iTgfbc1NtNsbAiyhvKj2+9yuolzi8Mrc+mkm3xNcdTi
807Yi8zIR6Gdjx1nGgR4Ipzj6idRkEGKnhHaZLaf2chgc2LJ3pjlhev6H86w/2u2qn83Ddv9lLcf
+Y/6f8B7ZemSAdB/br1afSi8V1+4w/4+7frHn/rnuEv+xbTLovHATue5kEj+57zL/suycIx6jrSE
6zoMwv7NdGX8hVrT03WmY/90Vv2b6crymIQZDMNwx7v8xYb3r4y7DKxk/9u8C5WW7bme47hM6VyG
bn+fd7mIW0TXE0nYUdKtWzG4RCKAjOtb9GV4wmANDPYr8jWmwzVZAa1HANUII4NBc0PPJH3dY1ng
BkDKTH2DKIl4pUo3eNpdibU37neIDFaVYpcHs01tNX266UvtfgC5xDgJrUmEvyJDyJp24KlZLiHj
4ngYlX7VIuMM2Nr0g4TxxjTHT4FmvXRFX+1SVdzFWLPYRMolduCmtcWzW0PKGGIBVgL44wYt0ouX
D90a8gC7lgkgu/tGMQjmCwYwU/R3s2PnP7RpSlTZGzjzNdq8dq8GWkGjHLKN5yV7gdxMLiE0tRM6
2zqJ2X0zxSLsjKbINDf13H0qK4YHGERksjTTIx95vq46hUbYHgqk3+ZDnyf0G6ZNFKOXH+cNjoV+
l9cF/hEzOSMNWZGh6me1on2QikkFPViL4lF4wXNqq2pZIwIjqsnysupN0AEiwfEGccu8GhM6mFFl
jN317mGeEH+TJ0qapbB2QadugYOww0o6lvgN8ZZmBm9QLHrBtjkMKjq0BetQKXuUp6TDV6F9A4Ay
2OmVRe6mZzzg1GFcoA+7ztStU1mABuvko7EkKvboYlekYN1azXRestBk8xZZqD1q94Fzjg1Po3Yo
Eo5OmThPDGvOXQ6bzxiRzPf6copq/Bs0lwvboXvLVNldiP5rVXYxauiYojAJ6BXLmTmD90xbQPDC
gHo5mIuVx5wAhYpgxGq5Gx3XLTwqdSQGW2x6Cr6Vrlkdmhiis0btji1ffLVAD6zDsVuX2hDvgdMK
vm+DyWWEKFtTWPBgvca3wtMRL7DpppHztrAMKG2GyDkEXfo4VOM2bXcjNFYWPMTk+Yj4zhRTR9Uw
N+1qnx7f1+MWSHqMsBfBBVh70nMCN/mePFDPhHJcA2sGxpM/aEXzI1nNBO19jIo1zeC8q+Jb6MXn
RNrFzkx635j4DePYvQ29xpZt6oF57Ty9vZTBN37AbF0WFJzByMTPJOEtDSijFs8LwqQzl3i6yvO9
HtLDKOqBqR02pRke9KIALuTRQrtqeC3T+aMTrkHQ1PRBQDyJv+iM4pI8Dz1G2lMG70I4T3UP44hB
AvSfscQgBbprsEv9EdnjuFjmkHJiFIjt98Cxt3peBGtU2tHaMmc/ricaSMt+VFZ2MZYM16bP7xFH
j3BjyGUBqHYgUdo4mNP8Xo41pW0H4BXy2LqwCkxw3j7KbMq0aLrHi/nYpAbFoRV9z0m81yNr0Zlr
q0EYq0xU32bsmucYxfHz8qu0uslJId7rHZqm1HiBJ/huO+3LzICSORzduB3tAVpwIhBoGHfNORAa
trWWdwiZ7LmF77WyYSWFUXAljPNo0H3v7aE6KpuMkZEjsMyKrzQKUENduvrPWcOpUjjfzE74jrp9
npckdAS7VPwP9s5kSXIjy7K/0lJ7UADFvKiNzaOb+TxsIB7uHphnQAHo19dBJKUyGMkiJatXLdK7
FEaSYRMAfe/eey4nlEl7JZt5aES9lvEAEd9dOkGDI2LgtbR9vnMVmNzBepostXUMeYH7gC/k4lEt
EekG4T3krFgfbnBeP5SQlIYqpVpwoERlYnMQV+SsumDnhfYqDumTzt+hoeikfFLOwaL5VpSkB6Gd
HLGzHNopZt53P8fcfitc+AKu80Bp2bs3WNXZ9mDucOOz2ug8DZeAtwwnkL+csY39i/FMaukLtPQl
R8VbuG3eLrjjUVSKfy/32+6rzbXd1AfFlZwl/jbHprFswEJYRzuvqQXneWxkE/9v5D25Hu+sSsyd
sRCNXJd4rysmb8sRPdlYjfMA4VxdRSdvmnHotnHfBsextUC8oKhzHt6bMSfLrHaMR6eKT7mZ3vXk
iLaaF01wOvurrmUnBr2RbjS059h1yBjEck25wqpzzz2LhoWW1tXOB5boedFFL3DeBIxN9GBmO6ud
sISUE+4xfsz4vOGMVYrKkQzt4RoqlwSMNb7nGrHemjgxzocVeHD6UARJxxmvGIz5a4FJnuKV7qmW
zTdsVKyqMu0s5DxwhcyD1Ost2YI14PHz8FJO1Ys3zbeSgLktiY13rEPNXUSt2hQ3wRGjsL8GaQa/
OytXJTgpQlIYkQkyrANrxEoe2Rt8hsYS/rwPFDZ7DntR3E11cvD4TkUhb3ILjXmGNcqMTXmC353U
U7FqAwxVHjTSzQg9sDQ+PTxlC09Q5zEeW8FpNg+57YZtcK71/r7rjs1Y+OsUHwRlIPYaDCAkeAN+
Ui0MrIj9il9SticKHa+megj3FqUm0aPhJfd2qbGCbNKnPmkfEn2feuO3IblW6GjdVB36Of3gjUQb
UaZXbWaf+r5fixqLr0ppuxPxhFnJL+kIM4LXmLdksrTgcd9BpG1ajJZvPovPijqTivhrXg+XjPxC
g/8fcDvwXyjtlQs6vhLaQx099p5zRevYRiEuw9S7KQKXv81iQuTmnDNwwtGDMQJUP4C+mBYICm2/
jIS79tz6NeMHuO7y6ontNDtbXxJzxEKcjdldPB67IHgjhsM4/hRI68g24RuI9c3o436hcniCu3xh
6T5SG5JxdeSoJ6bY0xjTHKNuao4//tfkf2KOjQhSgVL0nddIp3qh7Ye95WL/Szu6DvyZPs7yqnTU
sBcee/J0yM9WY6LixA+YAW+sQsfRCKY7cSzGDNiQOBIj8kc9PkVc42ns3osiW/WzMiUD467UCIAy
Yh9xdHzlCEgsmpO7LnXpRu+676aU3o3Vei9jAzs055pdhpSTsTHygP7nrOythlIPhwE3ooEPXwgl
KEAjTR5bcVq/6oVtYPmkdLG3vuMtY8EWZS+twnfB2QqlguBPGnLjGi12g+FEFAHbnhJk6cz8VTdM
8oIcLiXdLFvQa/Q6iG/VPBlCvvyW1em50Me5fEyHH16ToDYrn/MCCVYI9TyXKUEoEON49y2scnyr
rbYJTR68sh3Hpd9D4Irox/D2KHAPSnXvdLbU/PrxPlUWnvA20jj4mM8uFo2lbIjqAdbktAmwKHdH
hmf/LD2z3hpOgOuTULj5LOuW3A83nSosXrndkm3U6IRis0NFxw6jFR5sdm6uXny6zrOckDCVAcpd
XdoS4zLrDUBm7TaY6ODONOb7VZNhuGHiQHrhBgfWv8budVC1degGWxzbrlrRYb2BFo+WkuT2RjNw
m4okplHRwL8Cl4rOWwWvCgX8rdfMt6Zv7ukySVDs5rYDxRnWg2DXOsJ9TKIXr3JGXJzTvUCZnUtB
S8ei42EKd9nQPeQaoWV40O/Kw7eUTTiIXG7VY9vCK0Wx5A70nPWQk8P8g+qvlF4Gpa+DOKTDkw1P
MXrP9nQJ4JOxdNp7A7+AxLdPmc5zGdcSpW2nglLpxXxVg2n5rlo8p0GGU8xOoBfp5ptbFB9aPtxG
EbfVwrOOMCHFrhzt04BvM83g2jlwy1lCQENrMPykYf5dN9txaZbGMRohm9l98cSZ9cKbgv5CiA1n
sEuEmytgOda4F0NloQnjEEtAgwH5JnuamwH/HDv/unNTqil4fFcFxQSiP9u2pNhwWNm4/8Fws5wZ
B/HehPr3WUNGkNVYgo+ngM4s0FwItSxgsHtyiJPoG46fvMR5+4AbKFuDkON8Dketc8pDoZfXvAnX
aVHhAg7hbUN2X0VNQoMAjoI52710DM5o9jDnpkbxUbKX4lDPo0NjiZzmnIUJK3mlHhwSUXyMk3dJ
Arq2mohte1xDntbcrFjVk7uHR/wxwPalaKmfVhRyqwUMyDst966FgdU8nuwHFp9feSJY92KMBUpF
plKwpaJFFNE6iG9HYV9Yhb7ZtXMHX4HEcNdW/H64i4+9thAYo8Ky2NchOh42P37sJMPZXFccPqun
MqDgvS3WQpWnSiZyO+q2h77lyX2H5da2rC+LBhLwgRo/mhhYlJiSeiOoD+FSHd+DualHJ/NJNIRi
OHqke8N56ewZ/S/qJ+xcm963HoLaeC6xtN9rlFzB6CBEpCIOO9G5FMnFpOhvoGEln5Jj9FiCZXMz
a9t4IUxj7eRE6SXJkwtBo3PWqHviPVhMGxSlvH6qZhVl+KyzLlwh9z1pKHLQvffDEFywPax4wL4i
/mw02c7SOQeAPPvyRfsUJO3Ofjcmrv7QTV9dy3rx6ZtoZX3b5Dj5+gGVlNITU3ufXwCK1xcGvCdV
1xvAuJtEVt/nLAV1nk9e923oUfurIPwiGa6v7Ygw2EiwWolXwc93YbLUwtqWJydpf8TmrVUP2Z0a
YStY4YtWTzdWDfioHZLPgZxhFPTrUWKV8eT3Fm41HnBOLknvfxo1vzA1vLYqOQZe9TGCM0C6Y/Uq
DUwThldcB9OnDLV+BPtFFKmJ822V8bC6TX1CIjInyOCqltWxvlaU9hS4Fk46bcIbWxagBaYU1YP7
o1U6cu9ZLzrSA9Shei9jSSsyRWzk7qZlTDZiYzo0B1O+pxekRC3N3sdd+GlwvBRR+9XjaACTT96+
lrQOBthwGkYpy+9TKiXrR1MxRScsaK3mDJdp6cBjxTFZfPiDe+XsGCx1LTk55GQXHC52HWAydIXo
8u/7zv5vGEf/ry7jbNv6Sw7S8j17/9bEf1jF/ePf+X0V5/4mdJtdF4AsLGau7f20inNM3XJ8U+BI
A//6z1WcDv9I2PjEcJh5jin4d37nH5nub75hOZjSdPBIHn/+76ziSGX/sokTeN485mjLNvG42bPH
7edNXKZwRooZruAiOavBak7UnE5LDW7dUm+wbcvI05bAWNMbkyKYLpt4EpO6WILPZCbTfP297l3K
C1TxlZKG4uRhhefe4HGWRGW4yiJ5wxiGCde7kbYVHLkKk7lZCI8nzZcfUKD657xIV5yq8mUhx+qO
5slxMa5MVYkHZJqridlk66c89SeS4L7040cSVBA4g5KpypTrDLUH6mi2EEEc73wJeGnq9ZOKVXBS
Y+ktGnZY20DFR9O/jAT7T5ViW2+p0VvVop7u4VH0Mx7d3LQOVuU+ZKx3hyJ/soO5mhWt4iZlKUkk
nVsX/fWQXyoAxVbwWoEzZiVAzAkjWrwBdPsqWmZX5PVTTBGUp4CnNpNWXVUEl90so3yTdAbmac3/
bhhBeY6D6SBgP65ip1f7Mpg9X66WH3IaEiPAAytPmXhSw1xbNAn5JViKalMx1qwpXKtpWvLzfSNS
DtFZdCQY2J0JK3T0W9WIUNQHICgAlfKzvdnQXyIUpmAtSPrjUB/Hvg53IJu+15Rxbg0XmbtMw4Mx
dOZ6FAUe8Ea4J2WX910h5dZvAVcVHtxN+qdYi/FIH/TP0qJvJjSG70mONSzRaqxCXkC9teccmknJ
vZMAv6obWvyYoikTn/u0qh7zSiPWeKCfKFdkNdTqX6nirKpeOPnRedJyoqKW4JSJnIq7Sp2qfvQe
nOTZHPL8qaQP5o7ioG3HPdch63CrtUK7F7l/qzotu3GjIqSSGhe4XtUaS4zvjaQbnFoxdpptr1Zu
J50zRwbn7OXxjvJVWMdUaAky0Ruvy91by+Xu6xi0Pg8p649aeo+9kM88a3aVmlnMLqJTZqzMoLsP
wdK1etnvk7C9DJ0H9pLSZizjh9SycL43Af4Ez6VNcij2ukZEElzEInVFveUJ8RrI94zGD2g6vbmb
SvACofngDhBAUo02GIwGp4omKBL+9mXCRj2GvVxTdonWauZXuABvcWrNK7vkrtVVcc1pfaMN3Vrl
NKiBysgxMrsb2Wr3id1xfsJouglb2vcmQe+q0YOwbkqeXPoHXHxv20sMA24bcIHhJ03hDBIdYOir
pdQWmZecCs+EgOQaGwoj5dpD4t9CmOJ7yPrNpJf6hhcxrs3SNtgYYgNqM2vcjB0cHR9IN8AC0zzk
0XBbRDV5bchCZT4gJ1Ybprl15rkE2XRJLl424D2FaZDqwGQROSl8YefOK02ypYH92uccsyoh3RsK
YJ8FlYWrzLGxA0YZ5aOUf0bu8Jgb5WdNG9nW6oPD1M26XDS50JfA0PQacbqUjJYRNTtSU+E+bkmf
j3GPgaLKg1VI6SyM/xMie77LUUJp+Atvx6jha9J25YCJr9IAE3u4iUCrBejkSV+sOjOP9oEy32nc
SDdV5Nor7nw7LdqQraMLyxfZaSjBNo2l/5qWLm5JQ25i0WDHKcPj1F1CKSlTY79WCkV5xNQ+5oky
d3ggURXUyqlJm4NFoEKVHMbaLftt5RGWcfL57DN/x65TYNchQsaoEU6bRmbEkTD8YrEKTyUCLD5K
OmYFozUhYTJrlUqzTVQxB3oTi2c/NVa2ztFIWbRX9PzdTjJNqzzgWo/Hb8rEF9uIaNPQWUL0gmk1
oGKta3AqAlriH43Ft9Ki7pdu0bWKa5tlcCOR/hu1c6toF/Wac0GWR1ewiJJjoyyz6qhVRbAnpw3h
SZsX5GYL10ySlZ6k/wZi/9CZxd4DGf1SZtFbTMBsMRDTv6eS6wmw+iEbg2jZUpxEL1i16+1km2v1
GrzHmj4hmCHpXnbBHlrDa25YB6tyyfAGezVZ23DKXlz/dj7K1wH3RnlhZp8LjXl+NedSmtt+mA7t
m63qlciTrWJP2UfDSQbNenCTbUhb8DTqnLObkUXktB27+jbpg6eix8taxdZbmB/Zrq0hcJCYrs8M
OPs4Uw+kzVkIfrlOlq3wRm9ommbyNzV40GGp75I0X4LNSeim/8EmaF6p+LaQPWLkj2HWQQhl8xhu
rLsBmUjOWglpqq1XU2Y6IqMYs54C/zLYdpV5qmW9qaM6J1KO+jIiw+TIMcWsy8C4huxCFLPsamIz
s3rT47iIpdjGs66jzwqPqdpb3yJqYZtVSb7tKQxQg3LWJCtrriG0G5IoVXtMZu3IRETSUrNeBGIB
9JmA2awzxQhOas4BBtG5r3Bc02QstyYUvOzABYVSNWtWNeKVPatYhksUs6IZcxniFLUsSx7Jqokl
G79vJYWraVKgh5H5rWaFbAodZ0N7Cw9gPKR0Ru7Gopk7xRkpvFljaxDb0viVbVK66aXdE4Gu33xk
OcRzZHF6LGa9jqtiEcwKHtVMz/ms6Y2zuufPOh+T86PWntJZ/8PlBP0BSVDO2qBQxvMkw/ueyZ0B
nUVzUqlzFk9P+awsmj80RsTGFNER7wT5wTnxLh16YEv/qoLhlM5KZT1rlg7iJXKU3GaznmnPyiah
RnbYFn4Q02y3Oh0S4JXWoP2bRRbiacc7xvkIrdSbVdM2Nl+q1ArXiUNXSD9rq/2ssiL+JUSYkks/
Twkj44I7zw0GA0Q2TxLBPFIwWrjzjGEzbFjGmcjr3q0mvkWGERro5quO+WRkUGnmiSUcTG8T5ODY
7P4L29ZDnSSfJkOOTpxoPcxzj+Usk3kOwh02LcOYSCxvbknVJMw1OVN0XsJoknt9nqcUg5UzT1hE
jdhb/Zi6GL9g3axbSYgqxNyCYc/9DAhc6S8EGLMtlekBSVdGOUY6MY9284zXDMokuOBgQmUA7BgE
9eFVzHNhyoCYzpMiopC79Ii/TgyRTgTbCpt86oSfVkQeC67MTamepx/TJ3fIu6m5beoPp/bjU2Nq
6cKYJ1bJ6DpprBaR5zIkBMKpwSdAYOQk7X2UfXbG0BEv3I4NPiiQdo5UaUsbdjzjNM9Z7vakrlqO
BAbkQvq9WUJk4ISJKM0PeYTBT9z7HPVgoeFpbp/60S7hdICD0AYi4yx7XQJuZWVGu4Z2UDZNYQ4u
r6sdnHAmjyanOQ8FTy2suyfKcL8GvX9KJ4xylqbqtZbp10y35H7oUyrOuDF4Y0KUUPTrLsnnNV50
1kzzPlc4ReqasTsyWbZ2zr5xRnMB/mxkF0B2S+Tc/6uC05EpeXg5ccaugjt+1UK/4uqnXz0RuLg6
wYDR8yjJHJ6CznwiVbbFccxkc+/Ud6r2X7KwH58979Yi8M2VPOq4j8rpDn4VhDdMb1AqzK2utJAu
d4YUldnHQcgHpDWyqFa2qzWknLx3oP4lrQHA3XQ2ps5HXkg7PLlZBkfcKh/NFGmkwwFZGNWwBxth
d8Rha/oDJRrUpsgMeh57d2vO9TzCBRVvp/I+mHK69uxqR4PLxq9z/6L6ng6h+TMu4p6/hJqInVAt
T7vrnH0NcuRKLBYEHnwVrN2Mb7Jrne/Cce+mgsqrSJGKEAZYdZ6eZaaePBt+T9jV6ziok7Up97Ht
O7i9+uBUbnjGiUOsG5C0RNOvXBSJU9bi98uwa0bdSDt0yIqxxrnTVP74Mhky3ORF1R+gwvFdSgJ4
FnxNr0vWjeQR3OqDXKM24nPVsltCfIQR5l7kWBe7nAP1Xjr2UU28Nmj+JxFoJW6q/jEAS7iJO/fd
ZB+9qKvB3PV1G+6SGrl+7G+0GpNmq0v31KlxaU9mvDBdOSy90EKZyiiXcFGNV8Ki0lA4tbMlAhCv
Ado/amaSLgt9erAhC5+trLn12O+pkcNxOw9zWqM+bDt70ODw0ZHrHzuP7mW/TEBuMAcFIb3HXFrT
3PmEzHD0Bjp1cISveR7Em6YhpKSN6bmxMRbWvcSpPZ9sOrl0wStegv6QRUl4NaCxRE7ub8IRHyGT
4g1GKv9M3mmbQUDCVMfy3GqC79KnNgyf3evUIBG7srSWkS9xfrjJ0ZyycGeDCl2RO9rS2POhavIY
DtGoEejLHGf8NH0v2rjxtC/xzq3Iix5AULU7NxZHw8M6VjTlB93kxplU40oBelyMDKlnLyuunJUN
Qhjyu21lb1T67LkmVoNk1TzpwZWM/z0rhrUNm34Xz5UGfnJLsTgkK7W1HTLkHbGshaX7T1rmNPu2
MKdD0ZtQQm2GloCb0sDjcGlO1lHLx2zf45kgqFQuQw3XNY0gMWhwRpsfNzGcr9fGtZJDOzjHaKri
rT1On5xddgZwHMAPTr4yHaNDidCZlfP3QjjMVoIZuhP6FwjEaDnYrBbDgSb5MjYvpdEY5yiadgm9
XdQST192nTxRd1HRzsUzsGZGiJ2oX6Gm87tPoTTwO6gHUKKxbpWbIiY/CuWCGYbOF23guBt4M+nd
Nv6/We3rB278Yaq+/vM//mdQOADtv3SrbZqYTnrt6YvKP4DhaORww382rhn/+C/8vi4zfyP7YGBW
YsvlAE8k9Pl7UlP8xhkJ55rv+NZsafuJF+785pCaNDyHJKdjsc/6732ZZf9mzwFNVzeETx27bf47
+zLjF1a9LoRDyh6PnO14YIjFvE77KaiJA0ZauHXwUc6QLlZSndUte3p4YoiJDU6VTO157eCH6LaB
CFClEkPPsP7J7vc7bv7/UEBxLWMUiP/8D5MP4Wdo+Y+XYZkeW0Byqa5rsR/8+WVopsVcFPAyaNQ1
13E7zsoV2Acbo/BSggNc5FpDlqezb0dJHoKRLtfjQ0WgxR3CWw5328HRNhZ932SIYOU0+0xLd1bF
WDQmu4iDY6CNWxOITJE+QyNd6mPwnIz1u9OMoA+9dOXqBw5/69ThjFjIh1Rf/PV7xFP4J++Rr1MQ
sbVM4fzyHm0x9opQlYbUFq1RBRZjFy59WsB6NOZihHfqgABBmn2a+j3cCK9jeKgL3H2PGINWfcAB
FqPcKMJ/JLD/wbn/k09//ot/Isb/+PBt3aSjBrSF41q//AZSZrbQCNCLwtRfllG494FsazNDwdXX
VGiG8d/8hea//ur4bdsu3jSdH7Mn5j//6Vdn1U6mjxPrF2pbMTzO/KcvH5xLnH/pKYmsbIZB5Xw4
fArpl0c9ss632hM2sbon9KS1Mk/wxvziypJziUB2H5Ej1ZJ8ZYQHR++WNQzrRvkYWU5EzRZFTKTP
9ZamRsWJLq9/883+6wf4x7fD1frz22nTNNJNh7fTGZ9K4Q+TgsRXdXBpWMSK7dTyBtlrrah3CQyG
zfZKAmgO9iwc9hKGu050bS04Nv7N6+IG8ssXy+tydZd7jM1O3p///KePWVk1jWUZGAFcpkiQxdmF
wzPFuG1sHu+QT6FaklIxV6nVLjzwcm5Y/82V/eOr/OOPC9sulzUfL3ctYf3ijMVMV3buGGIrq3n8
IvsAKmwaGC0eQ1JgOzt9bJam1R3m1F1aVsfcP5vg+73Sxs2O58JvL1njPkSqWLmAAomxP9XGiLub
xSZG+r/5yIxfnLxcDC7tDbppYfK18EP+8nr1PqkoBeUqJZa3ScAuAUg+OQx/9OYxfPKY9u6cLtwW
ZGAJra2N7ALqdc47k5cL76eCKckDNiw+lW/dphklo619aHIe3ba2ZEOwJZhzgL8VaPaJMyUmqfYC
NhaeBexj8lJJA4YCWlqu5MbswJyE440kvUOfcbgtC23NHXqT5zOXjtNtGZ5pI99UZQFKnT+P5QbO
xEKm7mNJwSTCzsI3IHvqgOOjattxGTH/LG3u9gNxJS66ExI7pqb20lOpakoP3C3RNjmhpQaDjekI
1EzT1ndNdd8P1wSc/2mK7F1PFRrmOH7rIWed9Jqz6evCrtn4p8QneNNVb6Dlv9GXc4zHjk/xEinB
sbV6Sarmko1yxXv46MfgEsvwu41N2hzGe9MgKW22+xQAPMzyrW3EeyglywoDw8JDWS1XvesudYeq
V2/cGRm/gKkqTn/zK0AQ+/XC+elHwOPxjxdOZRd4S+0aLZRVih++WmCpbDKjvTTvZyXe4u8OcGEI
m2k5cg5RHG1rblqkn2Dfw7yG9PIujWr3v3ldc4WPZ5gQFn59XYXpYHhu+HGagXM74DPWZ0eh4xJ1
VTdag4tVLOxnk/w0AbucCh9+w6mu7aoyPyUKlNBfvx7rTy4WemZ023JM3PT2j4vppxtMG1puGujE
P9kVc2suFu7IyJVp4aPNN5S0AbbffkmhjWmRVxfp3mdloMa3yf7U/J6ECJID6VfILpTZ1QDCNbxO
KFIGME46r61o3XjHhga2+yR3uYsDALBM41bpzmvoG0d6YDdG/GG32VbE0VoXgK50INIlvZYUsQ/p
+a/fr/GvxxSoGT+9319uqG3vdnTp8KSkUnMtZgBcdl8LjYcVNr3S2Cj4rmaQnhloqGBk8Bnfihhb
RJcc4xLw09+8nD95jPJyuL3O9/b5OfrHn2nPw4QVGyumSNWboCko2RBc3qgadG3YrHJrnqlNb97k
Ul8Ls7pJ+N1apNT/+nXMkuovt/g/vIxfnub2lNABPL8MlzornRpQEHA7KVxYXt3yr/+qP/8C/vmO
f3nSgmH2R9zXLNVSbY1DgFgz+Kvo705EP469//KWHEvwxEK45vn1x09W57hkZNX8lugRbUKQZgNb
x+YLLh3xLHLJQ8uOXNuogq0pjs/RGK46ClW6B95+i/X0YjmfUw/6l8RTMv7Np0B30PwCfnmBrsNC
xOb3buoI8X98gcVcOYCRhAOkHx3Kjq1O4ekjWpeoNzDOEjxI0Qug3JTKLI6jEDhNNU+pyaaEh7lB
DL76ZsomrVs5M0mtpdijHNxdTih1Ke0KlUNT8drn8BRbeP74hqd77HPURmhkiW1RUSecVzHrHBpd
KGEb7TQjFhaH/MCygetQqE2h0Zzgx+9RVYGyDuzbxmko0EwJeE3SpR9Nz6MVfa+viXiXMoGVCVr1
SEFJtTS9O2/f5V267jrtBQgOMGRP7OIu1/dhgC8lByIoUr9b6VB6ic2tYDpDYNWoga3lgDIq23Vj
dodAFPBNY0b4rKmAZmWfRjXuBpU+ciSDvgrlFTY+An1kfEQDTgElxM4ebdiioKrWKT3WYOkwgA9o
63o1XsMcurvqHq3BesGt+xYjkNDtuIbNxq4aLUHr5EdL170/0vHSE4Af8hX9nDVl8SC3DCM/8LB1
9KDcBJlWLoPeL/adYos0Bpq/6Wz7K9JoR+c7rCcWoE19aMq0uMljb5FlL90wBptu3kSGcYJvc0xt
nruo50qbvkMOrY5+4AqwkzTOEoZZ9g1WY0e7UwlnLmkg/xc1nPdh8HClQbakhBe0dwfKGj9Sf+cJ
tz9TCeOt9dQFB9bksySfAwnx8+DY2n6JFdwfWCnGjzKzcGjlLIL66c0OJwp0TedYaJEL4Js4ZOXT
SyB9Fu8qbkBgDCrfCn5nWQzws8Zd28mORPog/G1fQf6gJM5v7kYv91eAOG5lbDVY0j6IEn8UWBu5
1gdsR1EZr1PM2kpBLYg1Z+NS8cxiitylOa6LXHOoXSb/6t0BWG9JmmrviY5ChLK3ZHPzXjq5taJA
UcAn5JnR45Yd2unTbx2b0leyD6HCqzfK0tsRAEJvZvUSuGG6DVkegubz3IMz7pTtH5sO70cDUnuP
YviYZUW3G527MSuh1AJeB8yqH4FC+wsFKDfMh5OmAM5m2QQZLFhMWcsxccatCVvuDQ3Ohwqso9Fr
OMnZG56LfaiNdPZpRbThZ8Pe1pb9FU1i70VwRsvcfMhhM0I3xFOutBjuAudVaG+pv6FP4p4Kz+zk
J8XcEYkPwRiPsALjba8ogCSqrC+NNlGwdleVw9jppNU5FfA2uiLHZtqm+7qw3wtilwuj1u4h8Z8G
P97HdXtoiScvqtrGOKmyu443DKyIO4OoOZHSrruD2XTRaf05mPkeZwo2Q7z7CTbbtnNYm9q4Vj9L
g0RuzM6SgSyv12pG1Q+ONW0M4CNKtz9tL2o3eTgQwQo0EleOma3JPpFdcpDcNK2GJuje27EGXEmv
PqgaSTFzN+1BOM3V6J8C3SBBmwb2YjZQpI7/5umDvTXj+NrnVMsGBUN1pMHBNLKruilZ1Szg4WUr
gzOKo/JPv/bUxvLuiipCf1NRvusHG2s3TxsXCkZfH/vKXmaOu6TEst7nmBfWdu5VC4mVuTRR/ZgT
7ikUpgoySZ6mOTlEt3KGylCzshUu433jPjsUnl3gEzqqDo5DT8ss33ixdarkezVKWKpODCwZJm0v
E3/vexBeEnTPNdT2ISAca/0gvo9meTR79+Sk5j0+ogGdq7hBZ4MUl+Q9/GUKBbue5LUZ9XM45Bsp
97PKynLjRs6wEGEfEsFVs0uo2mleY3Ck82ikivAJTjOf179ja6n2+nAAMtSc7WzWR7rswj1Lh+XQ
LAV64UJXwye1H9NKFm26skbxNXYFH1DLaqhwjnofFjyTjIug0WbR96g8fVV5q8LNPxKX3hDAPh6W
gND+VF21cZvwTcgGSLiNvNs65SXHx4znINznpDdiP4gXCDAvY4chntZVa5PPzAP24LWw3kD+95s0
sveyT98zKbnFsHYgdMYrEOEVCQNicWOIldcGr14zsr7uWHsPSU2kqlPEvuCAIPKcHbe/yXHXDFy1
ASGpOKkusUOVHcf9irr627JOnr3a8ZG4mm+juNXH8pI5ZEWYv2mt6nAKZC0PpiE0uP7AOUjiQEmW
wRvzUHlNuyqXeCs9sg/4gfnhMqxVL7EmbnstC1dYFuSu9PdZlpL1G4E9qZDnTKTYalWheW5Tl530
gm6bjmMzZMW8p14Zji+wwvzUi2BfDlaxJbdO8cSEHDd53X2jwzvQLIXBIZvu+toAvFYRI7Qi8AiN
ByPZdipKObwvf5vd2n5wwGi81URHgpPvv67GaUu7D/Ybif7oGTjvhYrgghOUslx9U4+0gOPLDzu7
WiauxQKi+qYN9p1vDxZO5/HOEViicr1gLSOrCmphdRcYWb8qREV7kn2QtTjpJgkJJF7kRHDkDVEb
cCPTIbMVzWV9fJESFT+kYwOIQ3hKGgwEBE55QOi3IuPhAmTTXglRJLupwxRtV58qxkQiMuhmpquK
JW8UALE+cj5uSatl4pup9O9ma6U7ohEd+VVO1w7QCtwLH05mtYwjwN66BGg1J/9iEU/Rs/7spUGx
jzrY1bb7GWv6uY3bEkIF9FTfAQODCWOdGMZ0rYP3THFQLLJqXzdjfh5Huqt9+UZX1tnuRE4qHWCO
OXYuTEhL0ZTMbSO0woueU80Nf2U/FmjDQ2o9cnkxdDmwKHSAZnEI0npsppnniNe5CuH6j15z68J+
E8A+45bW7hLKBfZ7XO2mzQ51Knm6FmxYuxgsxLSynVPszm72im6wMQCvN0h3Nrsdk4BUgxcW13a4
Hzp7Fypqv6HwezeRGIgkY+5T7Wvneh9ebtxMdfRa9FRs4XIGeHcJnIntSPBYvUVVeUwrQCp5M5xc
2ccYvwrCxtPadoeG/wZSqAhDPOVyuG9Zv6ThiOEjxrmlvHRYBimXV1+9w2KjpNLN7jxtuIUbwdnG
IvLvUjLOT4NHE7wlZQKbmlutGloW8qqA0tWkd630dpVbPDlp9Fmw9+1wuOd+uulCiJ259y76diUl
F0EvGkrgBmdaDpB7F5Ycd6H+nNpwptS0ETUKFlHsWzfmYBHDwrK9aovg35z0nHI0FxCMLyfQ40a9
bqjXMwm1bYCqUPTmHJI6eajM8uCn2GC0RTlpikNE9V/kncly40i6pV+lrfdIwwz4ojecSZGUSFGU
QhuYFBHCPA8O4On788jqW5lh997qWra1WS4yM0IUB9Dhfv5zvgNMprpjQ2f3lccESVWiqTYbpoxT
/+Zzs1yF0NQS3A/4wul50wBp49zkUKxZS+FTeDjWF/K5is7yKG3tYba69QALSqbekRLqAxf5MXWi
xzAOTrHuiG2pA/6gtTFe5TjVqBLWvkPHZ+9CLFh2x0hzUDXL5Gil+lcescKH0l8DXeL7apKrSWf/
JOJhNzocFAiQlizlxVMDv9bPshuRS6C9mAWbedIeQiPJ13RcgfWo+DJPIfGkFGAPyEbGuuMbm8S9
HH/GdK1gh+kIKebciAMddbjXVkMcvrPEdyutdI+TnjTL3K5PGNZXrgtVcs70sxMICIQo7+uwmEk4
hHuTwgEr6x6lHn70KV93YCoBBR2CWLELF8/BAyweB894tPlcsb9b23A2Nnj5Rq04z4jLCwazP43W
paKratejVZ/Jzh00Eyq8KV6YZx8rAhscJ/CkMl8OfDdZNfjUtlnuXGKQxpbPRxD68XeeGKBI/2WK
21d6p59nzYQuBs4ITJGd01eV42wq9fars/EWVXn91sfFGlyhpVOFp8VHx0gzPvtkW7NXQ6vvH/rW
qBbpdCw8Wy6iPLjh0OK8xk3Md1U0XyeknQ5gtLTQt/CQwW8OivahbgC/64ZzwTeXL3CdMnrUrnlt
EN/EqjQX+8ypXOL+EME0mRygYr/LIrxWdv2RU68ScY5cjIDdKLACWBXh8+jck9IpR9fhLNyyX0Ah
bfpo7eX9A1jObw2LmE6NwqLLtWOraTdreug4wySGf0tUNvZbKvu9gZXAyOZVNEZr0VsHf3z0E1ig
IV+YeV5ptCD3KWUpcf40TvgrOrmJI+2Y0eFIUHU3qtxfBV9dXXn5MUUh1sW0SlztqN0M6h17w7/b
GVbtGlkkcXYUtLC+RG/OmO4gZq2qDtlVzlt6rDdG88hSeLYDLJPBBIYpXhtRRxYieqZrgv7y+JAk
9o7gIXcuGlo6Ui1yYbSQbqYeHyAJ1KFfN5n30of9Esf1dmyILdsX2+ImTprcb/O9WOSes8xZiWl0
8hL3AGl8RYxlTW/1Npnx4oXR1aTurdSo8AOgV/jxYSpdylL4Md/eEdhfdtq0qrJpG6fDJsANVbIR
BiKaQ/lHURvPU/dkQCXOBu4junatqYuMaO92nJ3H0GmSOgu8K9ej7r3Axt46IejP5gBlajXYuKhB
SY2ufVLPgDfWN5pNWd8zMIFuBBQgSZY2nfb9mhPFzhB0cBDpmvJwk43le5TFBz+LCLlqRyQAitqo
BOSpqTdTyf1TM21hF6wdTDesbXqKMNx3+xlJgX7eletEl5ajgwuvugVe1IThVQ9w5JQjenJFMPmA
SrgteI31qF3jFvJ1+ZkQ4po67Rjo0QEHA2kazHQBnKmuaRb1ZJ1GzCBNah9gnT1xc8N2gvOI8CmQ
ykfDy45qJjVH03li0S+w+zGN2jQ17j6HN653dsIHG+pHB/XRpbSW5ka7xweGPYhLMWof1X+39Eem
NmUibXRQWBqdDlDC9LQeDNJ7HvX4YvbRwUSV77FPN3G9Hht9444/zL6hEDbbaezFw6FheYciH0Nf
pbHuFOr+PXVNzvvYeTCUzV67TTuDs8R70/xIGG6VPc2KG6cUaKvAM2iE8zpGXoFY5sa7TSm9oV9H
wHOj/bPsrzobSKW4zwGufJhv1vA4R3A6TnqJ+Q1oSQ+zzKcwBVkkDWDJkqwHtdZx+9F0czOX9XZi
BIAMsIg4PTkkxKIuRaThDSKs6sVU4nrWqmwKSFa00wBRG+BOh4DN3R6eGg+ZUilKhWAfOyu30tcp
ttEElq+BWW34ZelE53AxaETyCYQBO6p2n5jVda7EY+h6q76Ua3Mg351ALDcGnMTFCelp60SIsT1W
dTf8ViZ47Ihe7f0c5zx/UafQMXFPJaUq2JAxvVNKpncLjGTcCuGczsVFwE5HwVOu0rY/9DKgfmll
fYub7G7MVK4xS6z69jj04bOeP4Mz0PAqpuup6ex1UihHUfHcsscszHxn2ffR/SHsnG9xj4PH3cOq
U3IINtvQ+gaPaAVI112wLVsHrbEmigYSHvwlYxOrdc7Ep3T6T8wtB7mV3R3Jfe9MP3ofKEqARH9O
JTakuSkfvQ55zxp6schqnmCAV3dVGdqupSrQ1PYxS1UTsrkMWgxSo7ZN2elVDlJtyS/Lhpue56up
mB966e4FnG+3E3zsOf1+ff+g6etpqvcRX2UN1iAgzfpFZhZ5vuRBQ15u0MGMBHdUrxFbRO5Jm4Ml
mGO5fXagEwqFItxrcj73IbW6k1zXnnnMKdyybLG1IzLkSR4uDZfNS87Vh6lxY4TZj7gACqw7R3y9
2xSPEbvA5hpSv6p2sRhoglPZJucowVRvYhOKnXWHulVTYDHhqqzm4jBVFPppzqEjAV+gWrKl2RXt
eKpbd+PYDkTH7BhD8FrD6j17IxjANipMpHPugDXDSj+fwUEk5mX2qVjIevtRI1C9DqD3LHCTSUCu
UOm2JGsA8VhsHonJXo2hKR7MmOLKMEwNHHyueJycEwjLY4S9Z1sPJXvT3oNVwKIypOssCjdsgwbG
iU1UP+ceb23m6SOzNZix9RQHHL2/cpSiieyDyGicZg7WDRc631hcxvIJuPEXhWuW/9jM3ZJ1KYwS
WJceo13Rerfa7U8GzZphi8WKHnhWvNMcBR9cIOuuETcFJEOU477H2qylTN+MR1Bax8quaH5CIFpE
RKq0h8KG65BV9cLXq6dAEFIK+XpzOwALmhbOXmb9qRBwSAr7Uo75k+zGVd/ieUxsAgtOiGMwa++d
+dw2AdgejO3bEoCKelpeycNaZUonRWBdEmGdQqlT6KJlXCRsLNykfCrpbjdq71rb6VFmyXtt8PSK
/py1RwVyq0OiiCafmltrOHX9W0/FVxobEwr9z9xBt/Kcz8GdGO2mxhVz3jkpuZPXnfvoM/c9ZlW+
CaiS+nNw92+Bv/7/ZNzjPvjLhGcF4ut//OnCUuyy//U/lx959VH83T6FL4Sf+Yd7yvnDxweFJ9JT
EoJtMPD5D86954CY13UbwIfQ1fDrn+AvZnSe8C0GRRgPGCL9n7Ch+APmF3/f5iFNvBHOv2OestS0
6S9DGNPAZGs4HnwsXVgWxqW/D2EmPWqm1pM49rT4U4wsemoQ6A7uNp5yorU+GXOoHIofHBoQT+0B
9atJvjATsz4aAYhSOibVXxuSQ6YN29TAZD5AOmlM+9ILwj02/1EQiC685m1Mwk3CQaDTOPKR3yvx
cjzSFvdp1v4tsvnuhdnnXz6Npz9fy1+NWd5v1pZfL5FIJV3QHhYSOGt/f4lARWjWKzCupFN0c1K8
iF7dvVGPS1LDpkO5z+U6dfhyGuppZ0HGriBQM4CvRgktOLUJNQcxPaDWBcbtV1f6FJPx06mRnajp
3ktE6nnm+Vf0dSg7QlK0bxFM0TwJ3tNTyxsxNnJHVLlg8jv5HDr1Jju2vbj54xZ84gMjnGrJGeBn
mVcWLckdcEe3eXPKdT7Hn7ZwtjRBYeiMGLyknCCM6LMrZ25U45YjNzmSfl8JZvaDz1I5GNSbBPnR
UJYYL3A2RT/dLRVNohgSOYCVUspsjWO2paEuP6JOcgxPHgo/+hEHoC51DpELtf0b2cU2U3Ihivdt
BiukFsT//sNxf5uG8uHgVeEACd7OdF1L/+3D6UtQ9bNDKwz1NDAC1MU0OjvZkWAt12ZxCCtjb3n1
Uq+YqU/NztDCB0O4m0FyD5DBYZDUZPK3hz8vVh8qKsyAkLm6cXGHHkyMiSTmXNA6yUxR1auXTGrA
nCXOhb5DDoLFkRkeiUIO9i7yvHEsxmlT8XiUsm2j2N41HH2Xqa+RvqK6py6OMdep7lmXX38Qcjel
Wc4rnjPiIf5V0+iuKp0d05lLwk9XjrXNHAvdxd7CtzuIIDtOPgjMlqllfGBXs/7v39Lf56rqLXW4
3D3PM1wmv8ZvI/WZYZQVFpHFhlb7XjJb0BgSBTkbogSMnGluRtpwubk/lsH4L8bohqNWs98WFB+q
gqX7DlZI23J+W1D00p3qrPKsRW7nx65qedEQgPntyNDHIAlAwvFxiAncC8kYyBF8kZJM301F/6P3
0i8oruWibJzL3ATbvm5WvuaeC6KDhfWtpgWo67laGW6yN+CxACvByWhWLkro2nKbXeLkn2ov8Ou7
3HfXufAuDHWsBW6KLwzcLz65HrM2qXksKj71rz4HPf6ru4eFEAdl+QVBwie2zATNgBqoIZLbbtcC
ZMk+7fLspPrVFPx3X3toWXH1xqHrUvM6FmbKSunO9M7FoNCBLCXPOSgYhsW3BpCEACjRK7LEAGKC
KSd0hqjf6EQDhaJQ+PP8EVicEftEQRrkaCGyY6qyYxFfXEAWJI+XnpPK/aQYF+y/B67k+kgxbrGW
5Xk07/jTMSAqPkYwIhVOhSa3EfAMS0E0xonXiTremLJa9oq00XG5Cmd6z3TvMdXSi5R4P/rGpDII
raOw43iRYUzk35qftePdKM8taAXxn0ogH3ZnMaYOdWRlAYu1AgXSTN6eXGZBoQdwJxYclnhFDplA
iKSgRIRiihiCzseMFhJFGyEXx/6dRBI68HdXEUm8X2wSRSnJTH1AAMuOqSKY6IplAjl3w3QfMkP5
RIzkIB17NQmEd6k4KFPb39w6fwsyNp6M2qiGAJqiu/5JUxSVBpyKr7gqKYCVFtCKEPOHQ8cTeUwY
LJDLOK0P5xo4Sw2khe4pd8EFeY0wl60J0LSclGG6pEoqiRXnRZouAC3IL7ViwJTAYDRNO43RSmA0
Jrj+iCvhHit2jA1ExlA0mQysjFR8mVbymuLUfIRK1CxGkgFl6cF9ZXBfgqeJFacmLOTFB1zjQhF3
AdmY4OpRoGDbVIH91aFLl4p60xdHOnJ3uaLhgIwCyctC6gchFVv53hCPngheG8XR0QDq2Fmns3+G
sUNT8Pcc6A61yIDwqg01ZcbWV7KF4vPoitRDvP6D22C8yIH48KJ2laL65OB9LDA/bac/6zod6ha6
rpX4LzpjAKCFzAzrrAanBGpam7pnU7rvFRghR/GEGiR41+Tymx8nxRsKaTrUFYGI7XW6CQd700r8
cYpSpIMrQqIIG+hFv0BtNkCjVpGNtGJF8l5TvCPgb+1WEZ47UEhN8KgxtpKKkOS7r9Rh/JD4gcFL
wVrGMaHlpBoB1vkNXaA1sKXJY7pD2yAzmld1yTqRMoxrNVlNcQrkcM/nmZpsRXCSoJw0D69Bl7iv
7Ri914r2JHE/MB6CAKWDgrK96uamBy7SQHGiZEsGN7LsHIa/tpkQHLPOaE/oMOtRcaaYbv2wFXmq
VQwqpjzvbuvIZakzs8kBVeUAq2jKo+VG2HSVcd9STKtR0a2AZB0acFcT2CupWisVB0sCxEoUGYsc
8wAcP6ZGB2pWAT4LsZZ6lNL7qop2ZSjCVgJqy2YNbkFvobpQeNKE28rCSJ5SZAp6rUGBM0nP2QUd
xy6Bc/gFPj03wVsSuf6ZspMvbNzwNpmfBzF6IT19P7VySB9oT11ihTeuNMQvcrpwIaw8T6qAGqTY
rNhiNHuo3wNvrJDZh4+9/cwe8Abdud7FQUBjMiErWoleilY2y2w2+Zprfr60VWeqRUQwLYWhJmDM
5MlBl8L/EZcMrggsYvKok22iGVt3YgVIZP/dmN2tTlvIkk3R8JSy9QlJBGShvcOc8yAsgKHjFM4U
LGhv8HG6BweaA/kle1cb3hNO/0Pe1yfm4xvLGI94DxKaasL3rsPt0/V4evGlqJAWGUwNaHveWHfi
uxZXWJCuoo2Z2oESlDd11sckCWmwtvQnE8C1+kDlsp7X/iiU9zBGKKILYZXNzT1iEGWCJJ8wBPYZ
Nj3OCSff4tvFaBUxNnGvFpNbw8efmHXWQxsxVC8YHjSp0pGm6aVgTi3TmdKk3FmVat8Oy6JB6a6H
+aPhGAt3rySnnI/wFGpyvbSwn8j48JnRpJwWVDD66A/mlH2Thn0ll7Ru3e7UFsF27h6ogEFekhXx
SaiWNZtLc25OwMhaBgAhWDG3fPLCUD7gEQBRpMPsYs2zUbvinwWsJXh/b0AX6dum4S+fIOiUybVW
jEVbIJYxr+ZI0hckWc35qQ1sezMJ7sRx3nl4tVj39W9zg7LHpAddqf0smT8t6nq8S9pO2si5TlaY
rgWS7jIrvGExHqMAcIfTk0GdCDVSyGttHFf/zEW5sexdqMELwCGX0sDhrPLa/Tml3rl2mdhMBWgB
Aw6u2W/TSmC64TS08MT0WMBA5YaIAsRc4BrgsG1dFeuQGe9CB+zcG4JdV3fLqLHfWzFtEqd4SBuH
hpauX9hGU51bQ9+QF16x5zXCR3xM26oe6XnWpnk5i3JPtAokehhS7tFjKs6adK212k8MMubWjvUX
3cmztXDiaml4obn3WLyy2YsewOmzg8fy62DAMlNod730HlJcVgymMiKppn1IDHrfO+vFDeNyR7Qb
//r00IBI76FU7GlwfC/462khe1pmubSsr8rl3iCGosC8Uh1LA8J5mKxaiX2Wa5ipvUuboOvMXzoc
ltk2tBWl2BhiudhXgcsNXzP3RhPmq0D2lEX2+V0mTrhirPVUGcpbUt8LJunc9oNyMe5qvycyEdrx
LnDEDY/wpxeLmpQm8WL+DwsLBRIUsSz0yg42ppm+xxl73Eb/Pk/6a03FF0ZsuaHXhH4vaMCtnpvn
ZHTf4K1V58CnxsZx471WoIxh6W01Cj96F7+DfIfujB82tMGs8zws+7OcvLMXJztcm98J3fEOAhAc
E2uF0wyaaBFte2t+KoceyEM//Po0W5syzpqm65i2kE2W9NbSmeVBekdzpJ1zwDOMts1j6hlGhrjh
/bHCQFvPo0Akagsie7cwno8y0bsnLGViGeETXlXOKQxZKwLXTbYxJMllUWGJ02xzlXdgMkssYbmj
M1iAhk/JMUfVeFl1lD5Y/gmPUfyA5buK+b6wXkS0YGFBCSlGJYi4j8CYGdL4qOlNe0mL7ibn6N5U
054R+6Uy1bcb75d0/XUnk59hSUpwMMFyztO9jGvBMaN4TStQzE5z8Ny1YWJUsMMf3rTuQmaynZMA
MpzHW8Fbu1BlpIWj73Iz5ggcVV90PTB7y55Itl/n1iXsOMXHucKwGgfGOjBmqumEdTcFlWmudbdm
7Zq2zjqW6piemiMDoGAtGntbzWKbONTQwJLjqFXXzy4hJN7fOk+QsM3uAAdgU3gzOi+bTHZG7Jjw
cYVNbatGsIkAo/0eM5ocQ7pE9AIqP9YEt8Sf2ZujsU2g7kRjvap6n9HkzBWd+qlYxYp5Wwd42Pti
7cFEq6r+c46A7TSBXb0PX0NBQZjMIUH0bKVKZYDKkps7Np+27lztQfum97aqLvoGP2ytR9y16qF/
xrtMeMqwOa/vBzE+2oM4GGZz9txIJyQUMO1PXkVfPpg9dDM/3VNezsofhORVO+eDfcXeAlvLDbRk
FwLnnT/zINHJeRVH5zkhKI3yjgHbFM+s7AfADTuryN+rLDhVCCZ+Z8kNmuI1E+ZJWs6LaFIMi41z
E+LZaJ4raTB2bKn3oVyXjPR4djqi3vx2NiqGFlDv1YgTXZGPre7vCpe7dx4TAhtCuekl/iGuxIPj
Rc/9BA0XUAKsPmEtfYPbhqy44edewwxP9D+bdjOla6xp+mJKwBAV/s7nBr9I9WJbt9ZDrcmPdrSR
DsqjqUwv0YdRJt9qSqEXML2fOJr3a1+xAWuJVFKaNIiMTJsLjm4OHx9bzQ7xduQQpw04kmVzmoz2
ucL9s5YT0vhsTR/iW+iyLY6Yp69aCruIR/VbiUHM6JOYyb2Il2FvURmYTXCp+3KRDLq/NJyIYowx
58iHz920tXwVRQzeBb8rr3C6JyEAHI/fMWHmXWLadcrypeF0gtrBmaGP7JOvO2C5PG63cKAuidmv
clT3SmuvPUVDi2EodJJQ6BVzbW2HxH5q7d2U6f7ql7BDbrnCa0nTVCEf5GRsJhPdSWpKfEqdeNmG
w3VMxI6Q0qZH4trInh9Nxm/0xvRbu0iPrm4q+l5jn31B3RN9ZABH7fowlIavXrgFL8ETa6/hrm5K
GpHpNE8q2a1RK25jm35ZVfNWsCrE/qVoaqDIyEx5qb/1WrLVbLFS2rzSdXox3cfKPZuGPMEOy/nf
06R9eJW/rzEZiCiC9zjfS9tkFhZBzOArysA5jZvnCJaPYxTvES07xC/n+D3F3hlL1ghkg8Cjutnk
1D7wiIVDWWR2HAs0B2LPj+5Ws3qwND60UfuzL/BJ1nr2nlmvImLorpXWdnLTz7q9SYDkJvwCpU6Y
TvMWxQ/8ydqgm2ipZ9qhwf0Gcp+2uKMeGBdg4GvbwxBbx5+hxeG5O0Wjt1EzI7cfF5n1SzOCdGRr
4uAP4jaNMKo1JMQCo5Kefk10sSyd73rBEbsslDmXIXpxVG9fHFZPTeGcx2bnpuU3Gqu/xqp6No2W
WSpREhk9zGWkdmxwTetw02TqXxZDZx1gorKzFmwpxKapwgfRhD+aUdzaCIITN9nK3eGPONTVfE/T
FvsOX/UM4astWZapQCi8szMCcTBcVjttlw9iH4SgaoQ8tfAGqrHHT5i+E587A984gfSFXMMr4GXb
lXOxjXU0wCdQKnFUPY01h17D2/Oe7kryWfgJ6bnj9Vs2rj1vo09gzjpvr2Y7PevKyAg5gH/azXeS
TBdwDRrHZlabH50FvtqIuxsZTQa9Jd/TKNr1lcnAPiQapif+WQstfLkz33urLT8qQph2vcX2KDa6
nn6GCVJ4DGFMSLmG948Tzm2oKkO7bW2bBgfkSJghS/X5W1SULczmqqxkRoT60pXilk9ir66VoA4V
8PzQKRR/ZlHpB5HvyoF53viRjYeIooAm3bcmHrFa6c12MO9MDx+U75oXispuAXjsEhuCMfmvnctO
T484xWW4uhZRlK+c6qcEvcqxugIqgUo8KzuVVfi3LuS6BKq5cBungQSCoMTlgi2H02/Gb6LD703n
BiJp3OL7EbI6ZQyLTfGlK2MUo7WCZFr0mfqfVeuDXyiOVs0ehbtFH4fsIUbUbKXuh5JaaM/vrhwD
A928pIJHV78rw7vL48ES0TjnGy9Av5el+Iy79EFGDBDURor3c1fbw5ukuHQR9e4Zss6lSdxboh7F
99xr1Z4c2b2xmUDGm7l84oTzrfO9NFAYm7dchLdqIsao5HvGlLhFeANax75kLo9AZ/AljDQMYcww
KiatEEjAH2NXKMxNRVkYm674T6l/iLHLWR6fpt6nn5jdVvHAfSyKNH9hyCAGWQwAbsapi7b3mVo1
P2v1LA/RM8wjfzV54dcUIuh0Y0susXuz+H2LgqrFxZ+aJLaWQfP26rnhQn8zJv6YvcpZDRt0hv/L
OcpWtnkLKFCZHKXC47ZRl1hUuOMiuCCAPhmRj3RaZ19Sr9+cmvckb/D3a6oZDZoySpm3/yVhelVn
4u2eOWXz8HUJhz3J39uieogpFuD3ciwsnUsCfY3Yk7MFQB8va047EedWDEIUYaK3qt/uMB+q0mxd
RclTiJFAZJTKqTHGaHr7rIy/oJQIbj7wIbzq5AbaLQ1NoGzTYQAqGPhw6zzKxbIhcBVv/FXPGhAf
wriaZOosQVzH47XH5TCeKYB1aQRPJ3uPyZ/MitFOK6Ar16KMAZwzYBJ5PWPNAVjP0WETeRp2RDvK
9860bTlyc4e1w1dpMw0nBUENE2cZLLCG/hJmza1vjGeM4NFLpHuvGv7PzhJH0c3EcipK+ULI7SoW
yxCsxljoJrux1Jt1I5J4SR2zrKpN7pf+snDZgAYrt2jwvXEAil+MFOAGJMKvvCvfOvytXNPLYvIP
5YwA1Xag8+lUHOla9fCH+6j+rs1V1TXZU8ienzI8M11h1xmWfE5HDIBcbKK7lhXVFMY8LKHFsXP2
CWiW0nynU+zB8vC2hoV3Y4B4mtiI/xKxewBjVuGeQ6Ey07jvejyXxPQlsXg18YqhSo1+VS0127hr
HJEHKzvqlX6SENrZtrNBMPv4ZqcM3qnyeetF/UbQm7KsYBUFxMQk4R3AWRF2Jm4coVttosGBQarT
uePdzZQPEisd0kNisLD42zyjtWfsM76p4hYzPZlBg62SnpYzqyN7QDiavGGrBMjO3+CRDV3ne+hg
DHFTh5kLAnjK/sSGGr+MI4hZ/qYc+7s0W7H8NdRyxuQrMNq3jAlNlzobqYhgqX1hx4kBVF2ljYYh
a3S+uNC7Nff9a+nPNx3/5wwPnoqMjqa9JoT5pIEep6YAr7H3iEvrB1blr8GUz8WnKcJPfbIuaYGA
W0FIZjGIMP2M3KbVDZMWh7dfLxCP/sZOgwvmYs5O+Cpy7jL0KI0sGSk7Oz/cxPQsaAkCAJyGi9q+
qaWAcy2jV26E6tHUfVIf0091tw4G76bWi8lkQZf/WNPUXTDlk6Zv93OiL8mI+S7ymsVogfNs38wq
/Po1Vfq3xv+3Muef38u6/gYR/r9zCPw/1PtlIIQQBv2vi7+OH3P8t4b7f/zEP4b/9h+66ZkC1LBO
zz07g/8Y/ht/EPdTZfacdnQbD8A/h/+U3HOXoffLg23iuOY/p/+2/geWARu+mK4GpjAR/p3p/69R
4N+n/wahW1wGDk8Bfoqazv4l/ExfXVhlLu6bCD8NrluNk2TjPmU2+4VScFbH4Zyy7Y1Xge9T1xT1
9yKWLHQ2P/OXd+0/GdP/HsRmbGmYuBk8izcJjvLvz2WkM7luJhNR3aO4ptGmisMQocYBhBCRDk6C
Xraubcz1PT3irEcQR9HUfesgGrprUC3w0nW/lplygiKszFWd3WbLVwIXdX/PfRRgDnjZzM2vdYqn
vqA9O8bvu5zGZs1Ke1L/N1Bmy6Th9XX5s6FSlbohsV+KAktlG24ou3iCz/fOxin7F2+BGo3+9mmw
U9YFZgUPwvTvs3Br9IRTVbFBnhDJmsZAmj96omEjiGXCfB0KdVT9i9/JxFZ9yL/9WtuljcdzfQOO
tfhtXuzZXUXD02wuyE2udMmuQ/g1KloFQy4sl6kj7zGkzQBkI12tkuFiM3/2rfOQqqYI4rr0nlAW
mk/vaRt6D6rGGeAZkZFyntpt5+FbTUOx1bPcWlCcO7jp0ojZLVXafKU77Sod1kxW7vPcUQbqBe7C
04ZqR937zg7lB8hqsWUfxhbM5yiRx9nGQS90AwGEzsq+Gd8Ndc7vRUVhMn0z4/zhhjw5nxJ1pQzw
xdzVE+cipRmMyKfTRhjjz17HTDwobcEni8atEr2BnlR2U3n/6SJFlEgSZkn/k0SkCGIk+FLpFm0U
7ExpPA4IGlyZ00ojC8GW3WajaCJ81Ehq/eQzw1aaiM6Bqb7ls3ejP4ISEaSTyuR2HU1XPQ4kuwj8
moF2SuzyPUV0IXmiXPm0S6PG6EqXqZtzaxrzKtS8Z+zSvaLf6gtVQrRE1Nhbof/B0FrpPCg+bpVD
A5sJ5JYAU5PXgqgFPnp9ayIWOYhGszvzzPe54cJDctxVhbiU5nq6nJGbBLJTOjFYQIaykKOmrP+U
TcZZt0HcVKRd+t+YQM8LFefIivpdE5xTQIB9DsDzCiV6Zahfro5dPJ/G8th0DF492p/LmgGtTlS4
n8xdVHjfKym/8wYYWzSjIidu6jceaqxHmAbvInBYXKaQ0KiMuk+xEmnMD8qHdNgKPJDmDBe9Lb/r
zvBu5w13Vbrk/Mm89ib9SammveqgYrZ+pt2l5uJkDR6oTwdwIn64iIHMLYY3KrJa8sc7kMjBytEr
cCg1l2rc+E+iMqBGziN9Nphn9Ub8AKNNe2rKmX/gqTYMPg02XwYudw8UNxAX++pnMWumS87LDmE8
9GXxGebjy6SqOlvV2VlT3tnR4pmqOk/mazm0PeI+qurTm441FutQlc3GfLsWLtL5QqiC0ExVhbI3
gww3JQdhTUTBcN0aqliULxkIPo/RkR/fWvzeOJwezKa4N8TRdU45YU9J6URbKUBWS1JeGnf+U6bq
TGdVbCpVxalO12mlSk+dhCNazzOgqm+pGe0tEA4ZEFh+A7bUGrMTLnZgzSVtqoi3DkTimIpVAd58
39C6OgVtvGLYky88zyd/q8pZaUyjyDFAlKY0adFXLn3DDujcijmHii7j/JYbs0c4rp1eDSMpgfWD
5iUsobMWKWNttNh9yBWxoERmrdMhG4/VHf4iPGHaZVtVM+upwllXVc+WLm2vUtXR+rO4S+ygtDKR
+aKxNszvdE6fYxwBniq09VS1LUHEeZ8Qp6nCZivp8QKbRg1u4AueIanbiJmAqsrVigsgGCowGi4D
4PwUJrnua9Z53C0o2lWqbyjDNaXEFEKga0xRMJ+8aoQzSA6ctt5M1faOpIUtenxj1eeL/SfO8XM7
DExMVfnr0f1LsCVWVcCYjSDz0A7sqprguuD8iA/+U6FbB5qEDVUpLFW5sDd8Zaps2CN6UBn1a0kL
MQhjvgP0EnMQVdcPp35VWRwSlFy1BpWOqIO4pACaqILj0IKzoCqPU1V+PFPFkZrUIZuqGLmLzEum
qpKZe4fLStUnd7+KlNXAPYyN19AQh1Lgc09U7fKsCph1czrHqpJ5UOXMjqppxi0DaSTB2cJ91t8S
hmpVqbPduPe2xHZX59WnvdzbtD/bqga61vLHwNx6vjlufVsn/t8q0aEkhUCKuTHArs4hsa7wKJvg
lEEQZuZmqOppPXOvdVndjVK8xEN7bnKcwWmOR8GnvbC3BYht6b4WiVyZFisFq3qJvEkkLKH3mlys
XMhOvpmhay9cf8S/P1C3JsIYOg7BAUN6LWbp+ISJhl7tiA5gVGSqtvmK0QjCDCdtpnqn08ctVTE3
H9Fj4xHDs+jsdlV5N20xvHpV6I2HnnmyKvkGnfsUN2xYdBFmmxqhpmTOp4rBXYmrWO/OPubspeM3
FthfYLd6c4cEuS9T4FtBJncunhvUYpRxhw5ySv2+WoMcF7Gjba5qykeGpKtMZ4NXBdOTKQac4bSa
Y7zDlEXP+UjfeS16jEeqAl35FgeLUvRkSs5xpsZtmvvEMOAMQfRlAieJRsCaFtCtzgagWQ+qbn0A
e04ew6OEvQQB6qla9rrigYgOUdYulTghOw8rlapyh5vgqWr3yCaZE6i696w2Fpi/qv/N3pnsxo6k
Wfpdel0MGI3GadEbn90luWvWlTaEhivOM43T0/dHRRQ6Mzo7UbUvIJC4yIirgU4a/+Gc76j5YVzi
4Ktg4yWVt4f9BVCev2eQHN8uEfLGEibvTImzqR13Cw2B32SK0t3ojB5O7OniRcZ9+2csvb0xl6D6
YZlOECbOFsEqPjvS7GFLmYd6Cbhv42fLQNktEvi0JRZ1yWmFnMfKR4aTC1VgamCFjr4foBLH/dEl
mqDasbf3ohHfDnEAHFuQX69qh4EWfEwaWPE9uPEltvppx6YsBwArxvrF0O4DGtpT7Dg8UljmpoHW
rgF0642SP4hs4/RIEgevZtjfZlehFcPRAnKApXrNIAQE1qHvWKVJHJep8wYmIdnNTYKk36tfOw1p
3atkzl64/rYMfMapDUOJ83cbSgI5vZK7osVhjc0a5kLDwhiFWXuYw+D3z7PBVOgp8swvc3BsPI9+
ss3vdSHZGqeg1pTcxQlZkRaahWA0zkNdwGAFHDqEwlm1iVXvdHqY7PLGmyioWgv5V4PXhuEL6Nxw
JMeWZMV1Zz7JxfPTRNceFoZGY3YrjQi9azrijka0hQSCMTy5JlI8Lyf6urIKFuQNqYPdT0i4Pg9D
dTF8psx9GahtntwGhoufdRlh5vooK9r6ujGvprkYthMS+0G4m0AF1UY2lcEwA/RzEEJLR6h4Ah1B
Wp5P2WmN9uegLH8dJqifcIJh8kbYuWobUL1Z04Vo/fE3hiwKDcFVN0JSEI0hJP0yF9dy8HAwR3O+
HgUjX5MDNMiYINXg/rdj/dxo86ACcz9VJmC0aMcbICuvsiwzb7wUW2Okm/rSTM2OTNtkpznsNg7Q
WzhdHeMValWmk+sIx0fRAagCtK52Gl9K6nuMVIAMmPWNwxBppYsOIk0hvmVfXDmdRMRguFf4x2Nc
TBYOHo3Ih0tATr0qL23K2xLTItwnuSH57pIwhJsQ9lyJhnyW0JRXsQr2gYx+GzjzVoa1qNeW6mMq
UhKX+lnuJpU+4EvA0Oumhxlmx/WidacYwlCflmEJ4qS7CTQOrBrq/rCICpj+suy3xitbddHOcfH+
m6bzOJgTMJf4KUrN3z5r2o2T63ItlLHh5++X37zD8B9FO7Hgvx1PdruasbwWHcQXAkZWtcH4ZtAk
OvFI7DOnfxMehnpFljBtS/OV94sqZuL1kCX32uCTGYgJ2rGHRKQxgVHXvX87GNGXlkgWwjZ8cSob
xolu7z0UMJs2JOMaAg06Gz+ZViytd1as6mPltOcxdfYo0A8FSkJL0Fj0aFpWOQLUTCbQRtIDSWWv
agxe68HLjlntZ6eirdH3CIrLuWj3eR58w2oGgd56DArVcOtz52fDs2KHWEgoNDVQHA692Fi1xHWt
SuigK4yWJRFVlVh/tgOZJWlHdm+GJGq5q8qxf82hSLAEnzHEGfK3Hn95M34xJw4+ZlGhjChXdcIo
zgI+YWoUpIXSeHFBD8Af3Rokfq8ME5MyoUUHfzJv+zmpmE6zYdHckTUQyOZdkwS4zt3iCb0F3bXR
wloGe4PAx/T0Hs+6xD2IHct1H+YYSLHB+Ts18dcUuYcUiD5RIte5T/agKTayDEEixbRZGqYxL9Gj
Dl/GnLWcSnepLnjDuA819WQgYiSPnfulHO/r2kqsBm0KkvlgRaTN2mD7uk5quMxWXiGB9f2rLsLb
MGkGsSHiAqNvwKWMM77FqaefwTCbYkNL8uq3spg+EJS9oULGuVTtx7HF1ls+lLG/dg0OIMyxwvNe
VGEv+xv9oMLgEBT57zQBwSOS76mSN0YjXpuw+9b2ubTHx4pUY5YeVK26nE46w9BapsGhju+A1j6l
KYR0ItMINoMNUy+aZwRljMwvEzECq3l0iJosHyK1VrJ7MjvJqqXlieElPur2QxFKQuytXlUe4X9y
/HBdxrIVh9upm6hdyiW9pcnwARTOvsYtLjSJAhgNtg2Y+mg+C0xYOweaN/JIlhwZ8q8G7Uyp9F1t
99cWNu/ZZrnvZPJFJuJCb/FVBwh/o+GG4EEop2RqroMAZUw+lFeidZA0O0Q65T1lFWv5/qTt+7KX
3cEXlEJRAk0k9kqD9JTwLqJpWsswI2rWx/L6WiWEajC3PSdi3ERWKBFJgY6uJp+xPjDiTYd9mFbI
XBkDYcUWmDKZIO0MqmRATAxlPBqnDY0I3PuqIchJlq9hTmZglCMsyqVxW1bFhdQ7eiKvQGPUkwXj
itMM4FJU5a3dELuRuPdTUIE54kZVzKRGXhu8lK4glYMqByoeDMYtVJT7tp404PDcIKSFmO/CmS6y
SHlHYySb7fzkMNbv/fOcytvGwiSLymTekIm1qVVuEF13jhNz2mYda4vyE8e93jpt8ZvjM90GS2EW
RvWW0ys4kRl2XwKxYoBP6xm73wbuM1YcHgcXdeFpqDXew8j6nTfcCrpoj107P88iXdHkzxcvJ2dH
RGRWNEBaGLtc10bTn+ScbDGR9qLJz3WpxSrX51m7u6JEjmeHtSC/8L3T8kxU34j91l1nVtJdYyYp
1u641ER2/orGaaRWYn+hc1w0iW5PczJuKIrudSsuVV6uCSn24bNiYMEjiPEv3blsJKJBvszLErzy
YT31xVerWqblg2UCJ/2N10NvKXIJMCayr+YlU1fWb5VyjKfl+B479UcgULelCPAc7P6ITBQuv9jO
t2P0uwW/Tnz4RFLjuQ6Xs851Hue0PPQVlpOA3CzyU79RXg18yAvm0Xch+RjQinqXWc+UljGLjN1A
DJWeuVJ+uR0Nxv4Mi9rDxFRGNkay5tFlOiZfwkadZL+sYjVULfxT2EZ8ZIXW/ND4403pOYgtzH6H
EOC9Lf1DAoMCKe9lRAOY5mpbuu7KYU7AdLJ5tirSZEzWo2i3X7WCBfUrdSPoXPFXj6fDdK6SmmeD
4hmhgEnEoMlbIK4CBIm8JKuBQlTmvG1d4yssfqFIBCHX2h92DG/Oy0ciwT33XVjol4sxtNapdAiM
QVnQlTG+/8yTmyYxWHe5KVCZouuPKVE+fDscBBos7HEKecNJC7bWMNN/aYppFCoh68eSAj8JjkYn
eP20HAqpJlrA1M5NpZlkTsBBjuSkQOpwrRMz8mYTsMu4IbH3fSJI5Cp2Tj2ZImOQFdejUe+IhFN3
lTs8S3diUBhowlollnKSdcOrBvv+qbZcxGyEOVUxzUYcaLXpBKvFxkX0jc/9uu/FDkT1uHO9ITpV
yUxr2PNJP3WLTTyO+oZw4Whv0HDtpis36oJTQMz8yp9dgl+9O8RdBDnWaG9UXn8l5G8aBsq6JITx
3RRMq2P5rV2ewpYtwKqW2Oypt9h7d7AXRqSNKNmyzRwyq3GyeTeiD992PjPQgd++FfeZB0M7xnC0
hXCe8Yx0j0XMCDolKyXggEYUnx1VKE7YVyPMowtyGl08JLmAnVdebQff4fHok4P7wFYUYEUvYZjl
DazhXvMmq0gNb5S/0ochktU5UxwvXgBjNHWQOw/obqLk1M2C+JHRZgVKmEmbEf2BAZtZSWbtSccu
0Xor66gBhRXwdxt7gKXmhu3OIaW8cYoD93G3zozD0EhFpqt/PXZwfUmnYRPKak0PywFZORioyM6g
+zgje1a3nJ3Vuo8RbTMliyOlLpp+z0VCfYIHshtszougH2HHmZVJyPvKcsppXyThNp84tfKR5vpn
ij+OrkfNteC4IOoZXPk68cptzXZ3gXisODTdUxk2Bw34jMQtj+AcKmW8/Mvv2y6nmHOLH2ZtkMOC
RaGujw1Re15eP1U9XWjC8iCHTMKPj+sG0/gt2Y37zmcSGFtFdPHbFL2pvFAGJcfSs8JNEDHcozEP
eP2qfNdZEYHIYC6MxhdHgCkv3L3epoMsiMIYjVat3IPO0gfdpS6Lv/IQe0Z6KmNcEX5n72pRs8Ct
cWSr0kIHusiRWFvvHWgaRNMFp9JLq20LKcpOlmC7GgalJeZD5oKR88pnaYt0J40enUBUIieoBJ9t
Xe8jIAyXLvgeebZOkVvcdEF/W4LsYoNuBiehvMcs838VJuQ7MVD6wxHa8nIQ0BtQNPzcgD9XGeTe
d8t5sXWI4WJyRvudKUAuUuzzko+xTUr3UDEHV5q5UDhJls01t1SUfCZQcojUCOJd+9IgcX8LmJaH
2RocTHCKO2M4ZNW1wQJ3NY7efFd7i/IaaRcNE5fKoJLDmWdfUwXVzXzvMGDfw3JYah4eT/7EEHZU
Z9mjlJAJpwV7Z2pbjExQI4hvQuqnTWD17Gh/t6NLbq369ALoL45JT1N7nMxBy9qW5CMsiAYAg3ra
N2Zzr3j6oCg2993Sa+YJapugi6+IlywP4STOirfOpp93gIdAUYZiW6QReAymYyt78s2tprlcdbqW
ZwbBvLsXpzhqYUBf/dfcz4TVOMPF80Ji91yTAnGQIK7ModmqQe9kph6HDE8n+CEy5tPgbaqI+0lM
TKT0pRRHr2MTIW5s3XErpvR1slArjCMHj28l09ac+f/n5FlTYPaWWDQ7RLZZXXkBeb75ceMtX4oz
c0EViev/qEpXw5CzwAEwx2GImltbK9TRn7kd/1+a/7/aSzrS8m1bgttUwvqbiXAeBs10pzNXfW5r
PBPkpFf9sGmLvlgbNmdB6+aEmNXmo1+Y+zrKP2oADiuzwMv/79eS/8LPaLGOFJJ9LFYxJf+G0bWw
dit35kdpe56eNgmqB9cld6FJ33ptWifKtTcFUJX0NHmjLVtfG5mNHLC+DEEaMXVoh/P/rOL/S6km
HjLnf/j0/h8nPkpH/bfUX+JHlr/z1zJe/MGnxcodD7742ar/6cN3/1AemUUsf/HUs3bHQP6fNnz1
h+OyiWU7jyYHRC9f6y8fvrL+cMEXw9m3//q3/61NvO39DUQuGYnY0lfc8q7wHPyz/7yLN3JTQPNN
6ZW6DJksXvPIPy/ym5wRtyQI2/BSlsLuJcdLHybgVyyU+2vbvHZKnyzy5WSbsLPj38JUz3pHaRAZ
ISbZHxUaGpRjp9VOEN0QY6PAY2FsBQvylbA8oCpqhdL4XY7umfEfXiGmsZ0XHnRvQwS17gx0fCy/
ZMZT5xCgGX8swAC4qUsGU/iUWswhvPhhVrwQrMWrrpgpkfyFBtR9l/AT6Wz7tfIYID5XGYlJi1pm
CLKbrrVvgi75QKL3iDD8UQUIZvrYfnQQD5kD45zKR2uI+HA121kJwA+hVDyHOxgs69at7sl4usqD
7pJilF0REeqtBCv90u1vFtmbp4zHxTb8ownUJku+di878425ZzrRfZAZ+OjE7hlfxAGFxM63kAL/
CJjSLOVgtCHuTgl1uw0fhDHKuGSmVouiDzxbCAVu9SMydEx+uzwNWV4M7AS964UbbBjDFXxppDmh
eGJxjWCcL5469l0Y8K0dxWrV1NBx1X62+Sitiov385HMXDSzDpBcG8+VXLofJOUD9nzAKqt4Rqq9
fBWozB+mto+anLEVOaks4q3uYe5p9w0f1ynJoGs/6n5lCWszrtjodFvfaRsGZBGCT2M+Ty36BjOZ
fsk0RkibpChBsJhpqADYlhICHUi2sANCH4TL61uAyspT9eLN9SXPp3u7Sx5/VIMwvDLa7nz184uZ
TX7ApvgofPecNZjpeKFvPNsh0LaT7z6zsS3eacEsMWSuXegOCe8i9WVmzfLjS4ZmCEWGfUQYD1uy
3eg4aIkTrA2lhdoADxb9oVNN+2BiPVQ2w9mQ5jophn69/OQJw7jVGEXfhQ0cz2VADXjUaNDzlhoN
JA0lkuDKfqwLHDVBhRNgTLlaMaLfpR9FAvhNTACfsvDg7LEtw9N6jrr2F0r/Z8t/w3UMyGUcJaLl
HOZRWT3MAT7Ryk4YdkcDjU1VM+rl6rc5e53RckGpLvGa18FQf/ax/2gTSS2rcQPhJXf4lX6keVUz
/jaSEnVCCTcWRIWT+rc8cFUt6GWpVJYnrtMpHDSHiVRUQHFtX8OR+skgMlVyB/3c/otxJuDmhpeA
m9akckBSFvjkjpQerRxYwD/v2eWMKdP2ps3nm8jUJ4qIfd5yu7pj8d0AnXVwwCWwh4jHpKwhj+aO
XRcOLwCl6EYNzRWdW9wqXXJshE/uG4qYaCrf8pzLyP3ur9Jz2qDMXD7CYUaUu3yN5T+1mDJsZBt+
l4Z5wD5Otwwy44cYVPk5h8WQfOQgLNws+a6FJheHOmrttqyZqvisRuz3f6IubIG0nhtVSM4sAZNh
0Qdzjn74+Ux+pfPjL/AbFj2Zqd+m1rm0jnHuMxgCcPVOMlqPrxZk6wyGtFvY1ODuHfp6HB2Tc0S5
ipEjuhlSWdGsptshpuEsUSc/sW1/+ZF6s6T/9tFJ1tWLjrQL3YuNZrPouPuY1YEolnvFNR6Xzy51
Kal/PmoTq+DgVE9R/zj3zKedsRN4Gq5cBIeJIrFVtreVY/lAZpl7OgWhvUJ/SneUCCGneDWF5qYa
UU72Fb4UalkMNMzihlTcqBhQ0VKIU6GyLl6Uh7agOgzVR4OMMIpS3P8lOmcBtZ5+cJFPViU/b4xP
E4zGaTC8x0V+/SONL+x+WVTLO0KA+EHAw4W8cTeRojfsIYStcgmjjTNUe5gXAl5Q/BkryUfBmaO8
6tdybexFH99n/mMyAKxkTVAMj5HIv8GyXKcB12Rg8bZqVH9tM8626dJQe6JX5WZkFfP4I2aOXO7D
RC3VKBvz1ohQ26RIQB1bf7ode2wA4j+KfhtKLs9djtcfEZuyskPV8Nu5ixg6tLzvRIrtYA3Qn/OH
dGjFhlUCFGGvuKGvIHrLo0rmChuj8duDRhJW3OWLBlrAuPlR4i4iTImcvejYqC7i59KRPbxnjvfe
mIiZZCwfVMUGjglLHRU86rHcVsWSwhd9SHPstj/3guKlAuWKrXIGr4XBEzmlzqPlljvmJs3KcCnS
WXLAu40vWjKjTxOONdOqCCAO3n5k3SKd5Hosu0tv0jHjWINHYav7RiZHLPBcUZ60DsKcaTG+WsA1
ks8wzwhARVAMU/v8IzrFK3zNFWxWP/LeH0ntBAqY5Xj44fG5MNtFXOWufz6Bn3/jJr3PENs88HNq
Kzklfc1Glk9sUeHjW0NYi+sWUuaiWV0exgU99nO7FpPzmMr3gt0/mO7qlzE4OCb6TeOYr6qIjqSm
bZsm+pyggv/5cboy+fj5zmOVPkZhcQhi0o9FcERBd1YdpI4R43NHZmSRhp/ugxswLalhAfbNNojt
VYz+IQKU71BIMM/io4fY10qwd/J6qIMDZrjbStzYpCPNVr1RJrecLa6bSm2arkAhjfV8DBjWTA9G
XP7O23PrmAfXbLbLnf/TU3r2KVT+S88CXJvJJV268SBFrsiCC2g21zrBlGBGLohFbDctS4fwq5V3
rN62vcgPzG743nh6Iu+oXHnDsvzQ5M1W0Nj1dg472zkGhYNGQex8MDjAm08jCL6RnKYIQCBcXAtL
AnMViSOGanFVm8khNq3NNAvUNRCgDb0feUUuDoi6RZKDmIsByTZiEZ+WJ2CyG5sR+2BW9/Bh1sNg
nRbKhdMVm5KO26B0HMGRWGSiVFOHAl/+/PtJvPEPcKDdEv2W8dQIk/kD+dhNe4/F5khU0iJzByH6
bjM2kJF1swDdOqImcuZhtmHik7pnKQlgHMI0KV4h+wdSr7cBWn+Gyy7+EcPa1DVYSAj7yBfXDAPZ
EL0NAVcfSgDz6q179m5mz9mVrrHVI/8pocpTnG97m3yGktiNgO8FiQZCqMqmQ5jDpgzyu7LhiUah
SOTqfU14SGOmhyWybSzltZ2AykeN7RrTAzOw+4XJWo9LpA9XFYMFXxaqsTzVvbgKWmO7XD5g5bUM
9r01PYTJgzXEr7Xe+U12JEX+UM/EJUdQG8rskIFOHUS99exgO2t1ZVf1tiVWtPdwU4xwx3u1sYLg
AEmQ688NMVs3xOJAeuFGJLy9Sr58ecW2ad2zviBeFFHprjcgqDAqLMjX6wyx63xrI7JwV0rCTwNe
iso+T3rBKjg3WQm9m2W97d7Dx7tqZ/+YCOOgO4MFXLO3iXbuWTn08T6qMRsnIZ5yLBE5O998kw/q
HDnGYR7UyQ7TuxBWB6OM6xi/Ilerd+kzQnnjZC5Lt+SONIGPFgZPiJIkTwET41YoWZpZbmby1hcP
zhDOCIjK+8TkNOTzHLBCP09e9d4UOcB7BmxUnum0Y3ACFd+b34W07/MgfYEdMG0R+N+UsDhZJ6fA
O7y1LDX5wv1DOrOiByH6g6l/7uwBdAKP+cYre5Is1HBJh/mbeT90lhXCWmuZxUb7bLJOZpaj1O8w
RwgQkZCPa3Lg8eMP2L94zAwqa43TGQN158MnCoMWUfG1G08c2JogKVevkySEKVVzQDY5d19v/5oU
j8Sn5yOtjL1oT21xB8UaT2LBF5v6gpqIwgrh8kWZ5vMQIu5hpkcjlk4lispkP2U+bEtXHIPAfSR8
1tlEZnrsbCKRRucSR/Cv48Vl47jtBto+0hTyIil+bavY2k2BBWdssdUGhN4nelEhSYBX88Yc8nOm
8xde6QyKy2o/4KpKGXGufPu7Egz50CCjUvITkMx1e+iqEX++7h+ZwhKxaY0xzFXzwdVDjY9ykdL0
8pJmNv3nEN4mJtVCV72kDjKoMkcQUBN2z7bb6m85CY8F4YFO32DTHIrkkhnOr7CPr0mr0Ceye5w1
tusz7k0fyH2NyqNjM1dt516/gjoa8R2iaQhC2OyYs0tWNqDqs3u8XvRSL/QUNpPK8GWamZMOycRO
W+Bvm/cNcewPFR431n0FvWxEzw1ZhH0OpatRHycFZ4zxFm5yVjndSxIXxlVEuZ6XLJ8VjE/HiyCJ
xQFvu/Iks/JWOdYpxZe3kgqjsmPLF5yqV9BuqqNTeDfgDOihaqzHWHI+HfbV7C7Pim3NCmqBpkP3
xnWRtx5flQvq/upmEpqM2v0aDSrltjSenRmiU+m8wuQ4OxMZzk4coxSn2CMG9FySxidURHvm5YCQ
Kvs4mhbYarknYVrjSy+PXU1HQCZSr3g4I4DJPioGuJLYmMpacZ+Ab7A1Sy/bpXqfc4/IGETwEbuw
PiKKlLRP5tcDxiH9ZVe5AJHVcWdW1VUgeC5AwHwUeB7BQo30M7GLgNek9bbntWA70gqTeOneE8ep
y1/Xps8mKATBDAwKboRmy2D2UMlysEoFlCkvBtJb8LIrEsATKijUSnohCtEYILEVYRDqxqdSt09j
aO5F5z+XCwjEde40y8Z1hyMODF75mtTyZJKVvEpdv9qq4E1NyF1ynOws6eWHyuoIt/qwMQ1yTBkB
pCj0SG6ig64OqQmZla3H2cv8iCdw/KXs7hfMuJ+ip994DzKZbCwFuNunOiDfYTKaraeqclMjOZIi
cY5AGRC8ov+qDLAlIirZ8QEn6kTzZdhqF5VluXERWtSGR+Cnha27lPnnElTjiseeqLbrJAOtbAwb
YaBJC4lx9737wAJRQbDWV5lP70BcPhFcU3vxtmrUyMcyTpw6lTr20ClSU8ZXs5edbbKyaD7cavk+
t3F2LKPiEKsiRKKDAuY3AVKo+RX3tKpu8sHAfM64xn7QrCKGqLSuQZdecxurdRo51nXrChdVvrct
nBpkRONvR4WgGsGriQhD4ZVezOlNkjOw9dLHMczu4eE6+9K+qOBCiQrEDRtBoRuSUBurB+QTYaKN
c3g/g3rtA8LyyLUGz5R4BxEkbyG6EmXlMOJ4ebKTOyQFFjhoqCGig6hbi67/VUrk6EGktxaJoYwQ
dlV4lzQMXvDNbXXU305+fpdaWbspnf5Sp3RBcZOS9GiU2J+T7oqS3QfwUH92LrD2oekuAY49yS+7
8qXCgCE/emugTSO+nuEvMIisMtalZ7zmKY9nCDUEOYN+zkjqED6C8FokQDAJppI1yQBm8BUDbKXd
K+Ga2OrNL4kpppyCaBQkxabr0IRkzLNoHQNUsmG87UtKN3b4dD3uhlAJujk+3tHEkiMhC0DvsD9n
u7s17fCbLBy+kZe9IrhHUgJgX/RP1tQd2OLc5C5BNXnxq+7GbVlGF0c+1IPP9CwDSGymj0Yv76uO
t07R8PxVBpEYc04wUFF/0VHi7wYAbkTzpyyGCX0NcS4AYg4VERHoO3Zs9TOEB2Ds8tkBglWy0E6H
jXKqekOZhiog4qvaBaD2xpGvgB2qbTexiKSmuRpU+9K6wxOL/+dgiJkd8mFsjKjYudaib1KVcRw0
q9leAltiA7fy9PDkgZ4BKSX3QRJhTCHqbtcWiATT0tpUPd3VnIIw0f0dM5Vbz0Mr0AOEwh1vbC3K
pi/PKoEXIWpdy9G51aOHtzC8UdUKIFeSQj0u0vo6jQaCFtIGaWl0KGay3IAUEGUAQQskH8KRqNnB
Vyg3RhP5e4Q+iVXscMO0u5IwJQj16bdhEo2jExf/6Cjma3v0TvOzGeKyoQWjouLJFwtHpepu8RA/
MmN7zMF9lAoNYjhEF/4AiA6SeVs6874wo7eo7DduOoY3vc2Wv6VgCjP3EzFuvNMJ+ptpegCJ/1S7
euLAzDbtxHsSnBEsf5VdmXZ1nVvsndPUgmRslXd+907q2nWjQmLC8ubIwc3Us+lmzgMq+NLkN6ki
z13NA8Q2UqzWrRdezFbyKyCbDDwsxmFj4ihOFnjpcOOxTG2C37huLphCsfkj/TIZ3p58Iq+GIr6E
lboHWYYwrwqeqes06CzG13ZyPzThVZxZG4MvpUwKNEd5SDGRyWSt3na9d3GL92DkrEiUOrmNd6KE
bzY+xplDlhzD+qYZ7poM70GgbCRXLgAjj+cIFTs0IR/CS3GLNuD3FAMBdR39y04pnKgfNk7jfAa5
+PSqPELoKYaNK5w39l9oCKp5xjvhPPTesPX7+EuL/DXVjBxitq1rzHCP9Jv3NQ3Urou7K2dYZ0jP
jzxnxNRBP1hwHPmeO5Z1W8C8s+iJ5yDUdl01FnzIkRyq5X8i2Z8jVE55eJ+F07TxAJnkHR/VkKv7
IaYlywvLv51kx23eAShTTPYwFaMSja1PpwNuGA/dg3D4yYJe3VieTM7kgd2yZS03+HTcHRoma9Ma
qHH0bBygpJwaAkyAaZK9ZZEMuKABrcDAXy/qR8uS4dnwQaWjP0D1gjOCAVfgbGKlhn1gmggrvfdS
80oEV47zYmq3OC7IHIBhWA08bq4ARYIUPor6A6nNZHEMZHMlz3FR9RvbbtEZWx+l+VnBe6xAy5eY
eSSqTJO5KQnL0O1KFCZpP/Q7vIEa/aN4NmkabNAcKzGgZO0Dqa5VGD/7Tl9uwk7ufB81WmOiXWz6
8m7s+hsECclTFd2kVYy/v/GimzyI/E0YFWdI/AgLx0tXFPHOaKEEq84Gkzq6xsHo2RPMmNUeWHmu
Q/7yyl+mQWW+bAPTa7MFVp6RRXAOG8RBo6jurTDf92LAUIA/7IrZzK1pLnFTyOdWRu++EtVRkwh3
XfPxIQWBFeyYlXdT4zdfoUI8GxVgi1CRXGQRyxkl3u+F/7UM0fj5PtCsMOMdmy87fl8G+nbXEbEV
fwSVfWL/v/6hAXgwvpAsy9Viuk6W9i9nvjp1DIQSEwVv1jNEc6NzRsTW+meCUtozwMcMOw6GZCxj
r3FN/PM/bOL+hb3z795GQQqVQG8nXaydbJT+xvntAm8S5Iov2jILcDlvvDgytmVhkjGBlCGSf+aL
/o9f+XGqgI6/f+VxQd4VWb2fHfvNn/3p8et//y9GIOLf+5XL/OO9+fpnXvlff+uvNSnOZElEoY8V
iyQXYbGJ/HNR6v1BDDv/WBIZk+V5Dp/yf25KnT8cy+av2a7luwoX6//dlC5LVA8+oWlJSy5f+r+1
KeW3+Ue7qjD5Po6yfW4kz7ZY5/7znrS04T905AmzgGNAntpAMIHSpeGAyyKkuu8drQ8IctCwhv3q
vJmH8HdbI7v99ze0/NMY+4/GWda0oNMlwcXCX7yzS6jwP7inw5ms+YrxxGqeFPDYaTZPBaXEMAn0
cJ4ot0oy2ghBsbYl9lcqY11kcE3FXd3VR6FRh8Oow0/TgYluDPyXPHrQFFYhIypOGP+rb4wP3oDs
6FzEIW7hZhf62EPnI8hI8yuEGM2mgh6Hnaa47qK8O/VRc9tK9aU8/Wug4NwYNIyLp6vamIpl2mDS
FVJd9Y75OSbzfTWMENP23ZxymC/0KEGHs+4yS53n6TuusmM62U/grhqCEe2t8vPPoWQwAo1XIHec
RX6CTfIWhBqvSzDQigePreACNNawt0qiC4JMn2VRPSPUeUx5ZzPvPaQ+/4VZVNeizq90jLA9WRoz
CyGltmtwmROgFKi8D7VE9c+4kHdUc2k8xutFcW7CpQUvRsI43atWJR9FFfCKNTduvfdTLGkZ6CMz
Fgf2uZmDrxBxhyDcuvGwjHv8nvl3BNIwRvUZmzjAln5LmZhgxyx+HA1eb4YdEPSZPQYVPjnP0Q8h
8dQH0Ve0dpBkJtrUuKTgj4sFg8ZGNOi6k+q+5Uyb5kVQJIkC9rYVwFLIb9SZVly95U3/kITBVTLn
7xWcDni1gFdrZqekWDyHdU+p1VgOxb1Akkr1JfKbfuauUV36UtnGSzvedxYODkFaUURAwEoYMwdq
LdsdyFD7HFf5XlRXvW4fXZcIqJHMOBmsaweuhi2D61YO8IsFkAfJusBkGJfFeQT27MlikbnNxhoT
HvkkVWbGq6qQ150XrTosVKvRBpJSXoq2e8fwaFNaW0cv619FjP2jGjVuzB4QcmOCwiS2poWNEitb
Xc34jCTo3CMAIqx7GkDSoMbbuCO+p+D3u5KKOg99RYW3Mxp2DjrtAy6vG4wex9KvifYSzpNjeO+W
zZJEjt0hx/DTi/m+IcGNBYM9IXRDV1s07qkZjA6PELsLwlJK8v6iDRwftUvH4cQunkKN/pD5hX9v
B+RqRTlGQd7gmHZPYDC/5ql/msLgK1MTk9X5VqaFtWMvma3nOPviDUYZNOaXjQUymZJkZskcNv+H
vfNojpy5sugvggIuYbblDatYLBZZJDcINg0S3ibcr5+DlhQxMxETMbOfhaSW1P2xmoTJd9+95wLg
7y4JcMANB0UMYrQcRircO4JiodyfHvnIySINzZbtJCHeRhP+WpvG/d+4E7gaxI3y1c/8s8ZdPLjj
eExYzHE7sCEBFLLnPybdmrbBYAQIMZ9JnhO3xHQ85FgauUuztqJwsY/IK7RsT4pPd2DjPlBKlGaE
R4rIKHZtEhxtA2sfJSKRusQkaBYT3L0Fx7gTqpG59GvzaAEZZSN2FxGdnENkrmUSgnqZ1DNVxnhu
dbYXWPFPLGS/ajwT80OAJ8SbxmFmWVpBuiQbhoLBR9HDltwTK36vYXPchq299xnDViopOeTO/Ygx
iTwxTlvD9dkNR618kG64i+XYXeL4ZfIRvevwkW4zP5wOXUQfVrAkN9Y8I73RCDfpPvhQyCy2iHcG
RFXflR3AGiIVxeRuwtB988tJYLUWtDn0uAYdkFAm5XgW6Rh/JLxix/GpNAi5hU25Targic4ehlmy
HCmH2o6v0utWvA9E9UmdEjRDQ9wxIr4MBT5yCZbMizIO1ZPEWdgNi6RCxAink0pFf3ZXwPhqwgpL
s2zZByfsi7S5iCvsjWdGLt5bbfmdzYXBqKDBpmbbBJ71GxsshWci/wnkdFUD3dcdHJgN65qu/PCy
sDtGf+ooSo/4fPK86g60sTrbLmODx9Z6IyGlM+Fkj7UNqyuOhqMmkrlnFim6k1A7smnfpP6THPp7
6Jd3Z2BZ4I+ehowXfw/MrO1Mso4PDKkMe3CLqwZ9Axd6v2B5YS75G5ERwZUcOobDPCuIoIVPjU1d
KdoTDRlYMBpn+NRc0ocNZW4GIvCigQdbdS3K4vBbuXQYUdjIPjN4qSqDBjz9MfAz+HFEJolNrnvH
eUB3DtGqswEeIJFurw3vvuNeOkN7reNXMQ43ZOSto1c7KLtLTcGZE81LbiD9EUVwR/NzRNWnH2HJ
k/w1YCllxiZ4KOQH3SLxzKPh0dRYC1fQdfBW3AIXpEFka58gJJ4B7hugx9FaMCL+DnKgaiu40ICN
Aq4X2onoy6msG3ocKP7JCGUXgAaSmbpGxVMC/g+IGmqJi5H0Nc0n9g522RGYj+55mhwB6K/JnL3p
Tu9tX6WZmHBsSXlOI+JrFgB3Zrs4T4zUgjmTfXa0tzDhAquy7tbPCUof84LMp2rflORxInCnmGkI
a5UjvbNc2HnpPkmf5GrwZGED6lAUJ5htYBu7107wA+4FxsrBG5ehm76pcuoOLGWWlCDzhKkGxPDR
eezhpmd9pBEZCx7suuH0kQaEupnesIiaOg7a1HefZ3pDyOhnZQ+WwXGs+ghIv8ZuWQK1rjeOl7jr
SBhqbfbfQ3ggFygvkDp1keL8yYrvAnQ9M554zgmY0WJX7uzJXrvAsrBH6eBOe/ZwEbQp/UWm3Us5
S6iAEyVrL55W8L7qTYkOEZk+rVjDVyZyZxm2zUs4FFRp1RHPblwmhmEX6zQbn2hFoBV65jzkY/RW
CT4x4WCKs9PqUY2E1GQGBJZfIULGM3XGDDdGxMXq41NYDqrmW02IqGT1sezHcm7GZuHRxH90Oz+3
qtixSfk1MtMHdI+ECrOLsplOklQqmozJ82i3Nl6yKoVLlmgHK4yHnbRaBC1XvOhOJ/E7nJTGl4AD
QLFh2U+3oI4qIOIacfJxp7HvDdTonmvdPDa6lW4hhZFk4QiQ0z67nkzj46+0gXEOzH6JY9sJ4AE0
yXA1AuNRFdaP5LgMO/JVGbORLv+wpn4rsqI/bY3Rdm6eHs3OF+9oSvpp1XjDaY2N0F37+J69pH1o
M+d7LnhMlP7J7nQOTCH+Rd6IyzmiuzotzjN6Mjbfyyi9jKJ6J4RgrDJ+dsS4dzn+tbXdOA+CVJSR
yowPA+nDcQuaaKjgQ4jcmHRzL6KEzpzReail++1HdMFQRrKzsVQtOiKjkAOXoeZgOtBp9MjIC3t9
BtZbaa+4M/aVGY0EYBg4E0QZ2rOuY89RW5Wm2ihHaQdbtq8ZL0VLx+Fm4+Awx7mQtSleY4f3n852
k2PgHhfTrq8ixM00rKn7iHg/D6BLB31p8aE7/k6m3pOeC7Ba619lwQqiLYAN4dwgZlM+8g5NcC3F
Oh1I3BE6ixC2LqDmUYgQFZwk2dg+h0v24kSHZigyPx5r3NXkfXcwLuj1IOyfUjEgs3SvYpIIDlb4
3I9Z+8Yx4Qt/oGtjT+yXnm4t4buDBcvRW7XhDImluwl3jeDUoWq0NyPF9mY8Jn6Wr+yhOTE7fUGV
31ZlUfHWtC8KNhopB9qXgTR+OFVxcNFpN7Kyoo3Zql3d9k9Wm/zW5XLszU3F5xomXa66pGJZV0Tc
8ijHo+NTBGxgsuk3A2kcoc6+VsIKxWjnpxjyCARVY3jhSPGkSeRT4BVogHq0IyJ28jq2FJzxdjHp
o0UK0mLA7jnQzKPRvVPfepmcw4LtlQrbexUPe2nXy6B3YLmk50DSfOS0B41Eh6X3+4Q3oYzEbm5u
ikXyJVN7l+zJY5BOH0OCltU2M7o7xQiHwsgfRnN849WS8UtRp7+F2V1jp7xPVfYBK+GL0xhHUy4G
zOaTf7HJec1VTn6tXoMHv/Ruts4DNKUvlrdJcEurbWHHT7TOcwGJ9Dc3QFjx1hKuRw1pcJspnZHu
YCOwjoTNLnnKFTBB/eB1G3+5Y3WKErrLYRlbJbrlMGz6fOvQxKtAjS28Oj3T6OfNqtTaUt17Ymrb
Oq1fhSd2yss+BowSdqiuUaDdmuQwjPHG9IcrW0B2hp8sKg7BzOelwLbOB8ijqOArkeoczMdrntsf
2bTQqEXyu1dvwN856Wi1GCM7awaBure6yC6aJe+N/wBQaDV/tTaPfvs4/mos7VZLdZjs+FxWeAuz
8iKr7p4zJ4nk0do5XfbsYD3T5rpdafHK9BQsDqzztsWpUu9YZAczyMgidNddgYseXLYmZB1XgXB2
s3s498vtWKj7X/qdiM4ur5CZ1hvKejsvOOPK3WpFDJ4VX+L8IRzjYGvNRSfkurDc6iKG7prT71cU
5SX153GtOnNyeTB9Bfuou6su+iJp+NLL6iHGT8k5l5wfn7nr7yNLiwVFNmffx9x2okuXWzdb5R2H
hMCaWY5jelYN3wkUQxFQFp7oZyExNLidfzMkxznF8EZA9tDwefUw/ZXDsc/TS+ymMHj8OXkYzInD
6NdN++v8pQZAzQsQOpHmXfoGillwcp3g+e8f+Pt5gooGQ0rYrm2tceD+NMv0PP+Th6i/Kzp728jj
MBrQuTIVs/MU6+90kXy4OEBHdvg8NEquZDLceRoTC9LZendAsvnUf9ucOmonuWhiqWaf60rY/s3X
84ttUHIQHELurMIhc8NT+WaYwb3Nor8XaxdSiaaiX/yhJx20UjanjHV3+IQIgiHQxgnD8NNbGd/p
YT/lE/xGGovMUnyYEUu2kHkawiy4plKdFIlWBFHyQ93ofOIN3DPE+Ix2ibayvR7mA/t0fMbhttS8
Q9IAxeCley0QOFbK+q5FII4apT9x3b2VUTCL/PRh62sG0afWbN+lQbjebBK2efMspwP7odaDSbMR
29odrqlNMwqPjyttHhzP6WkcA14cHvYSXBoXhj9rli/o1JHNUo8DGiwSyPBhKdZ9n97IUKYFCS52
Th8VlK4wHT/HoT83E76tXgDgG0d2KGLdCN4MfUm0kvYLlCSvWTeeB6duOZIO9rFuRv0BuFS3smyW
G2WyzBVf4SqSzFtDKl8RppotUM6bg82epe30OTW6jSYuVo037gKOCWt6htjqm+KrivKd6OW4D0xA
Z7hm1MIdGRIlC1Vuj3AztoxAhd9uzaQ+FSrgdfY6k39471FKAvkqpb26ikqcV/gdlxkaPTI4myKq
zssZrz0UEiOxq30k3qSvPYOzRS+JNWF6v8RNx/s3d37Cshrnn/LeieptIzYZ+I0VoVG2OdiMlrlA
J4ZF4O1gCG70qUuvc6lCrXk/5F3LQ2pC5O8YGKBFe4BpfhNj+rRt7CvsiPZmKNvVrBhVENWbkMRx
31kHKgf+ADSgDdZcUwXGoYsRYF3wTVuOLq+r0YoAjzbyg1p07niz3jeejJaj1NTaczt76SStuvh+
eoqTaZczmJUNvtQ+6vp1Dkdvbbn1Tp8kKQBoghh2U6qAwFRTwLLyCMtSb9Mlp8aGuEEL/R+958DC
8GTLCq7YZF8aUA1dW1WrIpvfqa78dsNuO/8rj+uDm3M0cUzbO4LbWkZJ8gVmwcMuzSK0cQAg0LHw
gO3qMalQDFNe+Cn4WRpzoVB53Il9cg3cucDH4V21bonCrBKtoQDYuPguP2SnaDjfTYwfsZUQMath
h/WakR65vGGfpOFR0t4yFyoe6jYulu5UDmvPooRIjfMI55asdJiU9M7rAMEDip8GXI0xj+6qsn64
0KCYqU2Mw60pSUGjD9aV29Cg6DwBWmaiSpV+qoweKgEv9N7RLqSko8eqdw6RT4o+7QtMcsGu6YZ7
KO2Ebbrs1plfH6Rh8Ity+PQbClfxHdfbyP+xGsXbfYDcxVzWpgR/owJnELNmvok949L4/D4OIGCp
WBSXojtYbnOSidsvhQqevKG4R2mtk+tqsUG32Gm4TbyAVHHuTQwu1coz2GB7PGpKT5HrJHO0dEHy
YeQpF6MDHiKQPGcN5RGth9nUzXwe1DtnlTled0DyAV7xCoh7Rx0x7fI5q6fWwXLVEXUJ8JOyGw79
jqM7hprI7q1lz1BKCLP+sKQPg9pPHtHgyc5UeXWwDRIYPDhNr9qbXfYnrJp7TuPyRleli7kGzmNn
UcQ7wvgY24jUglpytQVrjg9UGfOLnpT5JxNMy8Dv12suKgaZttjbrN2XQ2+czZEHdjdWZ5n5L8IM
1R5D56p3gz9uQy0li11y0lzwve4hwYS8fMj/UPKbcq+Rierp8LPzI3WW3ILFd2fN3tSGuctUW7PP
zS1+gRUlh/hzpmFlokYvEh4yTV6c6G47Vhkud12zc3LE0Aw0jMm29Ag2JeGKvVa5CXXKA9uGyhqr
Ln+KNn8qWswLbmAfYzd/19B4tmU0vRea5/A9I6Ads+AO5h+b2YDEC2GtRfVVEyZdGTa1H3lDjNrW
x6eslPTi0NHpuRaFExk6jWvvFOS/U9sNchPP/vUoM3glgT0Pj4kyvB2jBzEW16NuypBgu2bYXvWZ
mAYIu7bLFkOOXyOD3hZN0MVaeuaO4dRtYr1/DkzP5yg70nsixnWtPZEi+Bhd6wmxZTqGmUw2QcOr
yJn4HkVWZqwm28TG4/DQ9qjtqeyvxBT9U6k5LxxhrKM2dc96/RbZ4RkLsIvoaAFIq7u7lWvBxkvr
iA5r5jN4OrACDR5KOvQMPbbFGrLHplLjeYChc8bWgSw3Vgfsz0AcC12uWSyxA43vmLltuAMGxsrB
ZN3RWxKxa1Y9dYmUO57TQfaYWv1jTX0R+qqNoFpGNKqb/ChVahzDnqkx08Gtjbicwoyib+BixPM7
JtKsgaPRDB91Xjz7fHKUxAyaD0VJtRDw+94QuMd1uCuWDQbbtWrbm25ExlmOw87MxmgnLPkSQRFd
CGo/NghIOCJ6Y0MoeU1mflOZ2nEsK2LPtnMt2mZcV/2fiWXQWpJ/Yhuf8zYhU68USm/MHQ0WZrTs
+mrFwwKIQrMQZcAtVrO3Dbz+JapLnDQaGYDBSPMNkQtEj2wmfFktDg3/JHEQr8YufMYlZx3T9pM3
k/tg1ERbg3ozBcO+GZp86ed+tc7N4DxJolWlCA+OIssS0gugUxRxiDDrpXOqt4+rd1reX+2a106K
LtFksdp4Tf2IYEhhVjDSXquV2yZSb0EnjV2hEYNiA08x6Uzdg8pSdL3NQxxi+SRU9Kxc5+Dh/htY
fHFAcI9R9a4YPg/K7r5EGv+o1OKO8bEt1gOMnpSVe9SQ0y0EGwabsqpU/4EJfi1A0eBtN4dt4LmP
eRv/YSZQm6wiFLZNbW+m/FXDqi04srJ+WVa9hgPFjruDUMlLEbO5KFJYE0bi4LetOTlFk+IWaMOT
Hs3VFRgx3GoE0wFBpU1NsWtz/xJLmrAAOKE3dMDeQiHW8QD8yHXlsMT1vUWxdLdSWNhRHH5Dz7ul
Bp68qBjIyoFJAvQjvVFp/jGHTBSHZOyJRBad7qtqigQLPE4W8uenUts0RfahPK4uEGCbkKP+PLo5
WnMq4gZpmo4iXFI0hjLTxfavSk3soWCWUxcJ3XT4onAW1gNt5po2/fgGwYq81r8pCd05JVqPa9OL
CwFwxe7KXVQOHvVUNAcimz2JjdHfBt1s8Jdtvhj0madTcqrHHQjXMJ53j6Xa1t1U7M3WfMsgBSJf
EzUzrK+oi7SdFT1zAIKlEg+vse59lywK8F8Y7trGBY4nLOPgcfUctFCXkBl4U2M5thPe0dEfz2N9
i6uz1XANqpC7QqZcTiIy5+hCzqmv/zNMzbkdac1L+lhiWUcmyW2WoZjrll1AHoDjC5vOjoSd0T4F
FWAiZXorAbSN09W5pDnqqGMGMpm/3ZLZwzGNE3/33waEIbidhP5Nmi4mQKK4TzZ5gNFNH8WH4DBa
GjL6GLKHqjGGpSbfWZlcJ/Y+OCjUPZLJh0clYeeq682Wwc880EbtV0LhDRaXlVvwcZk3tTb5ItXG
WqHA2+gs05hTwzBGv7YRXMeWQrJpXPkpmAmzeCCmtzP05jDPzQAR9qVeoFVHUPTKC2mRM8WlUErS
ryD2v0WE+OCmpx6T9UjSqDbtWzC27HO1ctcFbn8QmQBFVEzvTg00Q2QYqQ2YSrnG88uLASP369KL
LR6sJhvVWvsZLfO1k5q5CeycXAG+GWxOgoLbYeIEXuGbnk64D4OFpriHuO0/ZFDvwpRrF49aU+xj
M27IYWhMfyxBdfxHwWgtda/lbGeMn0ov9YPy8s/O1mmYqlS0LYPkZzBKOiEkRqxp/BqMkXQrCd9U
e3YPaRzBmSMsVmDsRFW9aDJjDV1eWjBAFumNyENa0eC99Nc21W6mkV0q7EyyQmkIUY2hrUFOXntN
cAM8+lspGn/69IF+p2seNNdQW45x8uCNrJzojf2IPWsHKhVRF/XRCN7/eatFWn2PivCL6ol7wMA2
IM+OXvxBhvKjmWngAX54FqC6ErcC+9DCN9wbUZzIes9LOMyCf6DwihfoOdfRk3s/BcLs8c+MOZC4
zPCzaIQ6dJWqOQT6HZ/4Stb41Bwqsezu2igeRfNN6xkx57d8Q6fbYv51wRuaSFz0xTN3KUpaw+ps
RW4RJYNNpzSfzb67O/hiyVysibxtXY3RwZ2vovk3DaDshONcjUndexpiE4NvQ8d1BrtqAzMX6fBX
9u0dKtyVbhZ4k6q7a3q3GL12RTvroeFJF2U0WnlEgfmJGF1xCenKnv8eEUfe0aSiAJmtTbDXRqn8
0rv4HCCeBLm4WWZ7Tyk24Gh4wc27ErTEkFbnyp/cLWSH54ogUkZykhLgX6c5wCBcVgVfUYfbZlnh
PgNJThRY7GyEMpZav7pFqtaufzFQnNtAe9ajxwapSRfdPQy8m5qyv3dRobUPDaBiQpa3UrJcS9TP
QG3dgUHtWAFHyVPhH0yDMwVu0BLTNEOK1Ze/Nl7EDszl5KbjRpXs8TIT9ganMmq6Uog71XvtF8Qb
hbuphEk2ZtBuk/CvXMZsz8Lxdwrbbyg1ax7/xE+8JzHMQZaS9b07akel/9Lp8iq6kHwItLmph8Yn
LBsQao4vM7d1BvPinmEcTbCZLxV3wwE77scUa8RHxuq3bcqnImZZKjJuDjlifsx5iDNGojci3+1o
MpSo7jqnHAql4nC2k5aPfWU/UMq35AGJn0j6xVLwsVzPXekd3w8x+/1KIKSoPO1NsjTJhHXVEgoT
5297nBAf1bp3I8zi13zUXicyZ1xTNBrpKDSlARNMV7+lM71RW8wawyrFnBd56MvskhdqT2/RrPi6
nPen05Qkr46FoKJGdfZwDHHYJObH5nRdZThZ7cnbUdzEjy3HlTpM5tJArwPXVuCOAOCIMLAsI++9
zLiaumaRV/57HN0xRIlVBc9zMZdaena/RHdf64XYl5W2HRJ59pJpE7Y4YbNJqw/VMEDIy9EAsuGz
bpuHOo1fYU1zvoUQsQspjMY+zkMsedUVAKO0GV/YGgNKCJlQ1W825JuB8EiKGzq2uk2UUZo4NC9i
MI7OgDEyM/N3Re5l9q+mSPDtEAzrPmI1FZWwtSAIMJ8EJfmH8bMBMqqnjMQVGptyf/POp8pnila+
3+5Gs4fiHCzxfj/YM37Lm7ptooPr8ok9+K5agTKCoBu7L1GOtZ58PLcm3nq8T+JaC7jcKRMvQp9m
vpsaAo7idUDTFSXdp8rVlhYFMSWYzTwme8FcxFKvfHC62XxeiEPGf0l/NV3pS0bZWxvJfBnj/q4K
8gf0KoIJIjcCGy0165M5WgRml0GM2Ju4361S/FC5i71cYtrW6ausw+RWifyTKACtSW+aBBb3t2U7
GjHiL7Q6JuZsoN6piqSB549Y+eUfBMOTWfAmpGwLRLcBYo8zk0X4Kme1sajLWTdr+Lei0rhE3cvk
4irFHIFHo7cOBYHYJjAuCcJMoBv3vCdzkrUUR+hNQn7ST8+uSWWLE9/sLn2trfhOHZfcuGlyLqMX
OwixYuq3mBIhvyeoVfLqdEKiSBwyaDua4Msa+AFi32au7RL/0Ruj8VBW+tfAqrFKiKUH2Qaj1trr
8007FEeQkgbFFNIFbckawaHFeFvBHQI0xraK2ZvzXFv8cbRHOIokXoisILyJEVfSp9O/thmJnPBZ
GgDUWj/cdy56pc87fq07TwH9AGWgnhs//DCyNMLgQ9zEkMMLhfAKQ4lvz0ynzTQV1ynybADtzGIG
WD56CJBJSMKN7PI6ErdLD6D1smtYigYODatXIX3F84IH5pgRsQi9HZAbWJNpDvWUMIvgrU8AjslA
U8/THO0pEo3ibIdj62iM2SHMp400yXpxgMKAD7nPFeyJieCAqe+Jk+MAq8ahoc9KqH3gtHTwFMNG
lHG2SIlNDShANBKCFRi7uoMQKi+VR7EdJp6NXzVIMt498mnQrqLQ3Sit2ZkO0+LE2gLA31XVeJHx
Ny3jfWaLJd5j+1zxRHLD/KsfuFw6pb23rf7hVDl7wp0YPwaFKJGZ6WfEGC5SqrijwDr0c+0ICnW6
Ysh8cCwbKxSdBI72XtG0IOJ5vZrqj1qm/caFtaPk+ceppnTfWOOL68s1L0pH7579JIk2pP8S2J7R
T6cSZz8WHilZLFcNQfHq5PXqLZkbFpIaRZARZti5DClN8sSa98Q6/5LQlL1I7ey9tUmFSKWe5+NR
hsRrGcfWz59MS8Gj5eXTcdqKuuoYBqTdw5wQHQ9c2U20eVv9WjGmLZo+ezTqpj7K2LiWLHUUgUc2
tGBqNV67k2U+NJJS0jHSEcRI8ZV6+zMlr41JkRV2kqdC7/ZepkXHKcJtmLkuAij32ODlsOQTNt1z
uqfn/8Q+Y38MFg2dpqSlI+K50NvIUaj9C+bchdbz9EIImQuxjpPGqxJS5z6suQgBAi/aloswz8IP
hI4TVD99GY3jnsQc6Qw/or0lnsXlke5UXkPLrPC+iyQRi8obaBqObgCBSd2PU7iyBqtDvcH6JrEY
VBwevNSLyNukGnd0JzZ57dVLN3e6tTMhQtdhtNWotS9IlupObezKfvwU/JRG3Y/Z6HfvmkXW5f9x
T/8b3JMJswNG0v/cvHT6rL/kz382P//rj/zLxmz9w8dx7AB2chzb0h3suf+0MRvmPwxP8H/YDpLZ
P0lQ/7Yx84cc33Jcn1oY4eoWn+DfwCfzH45H/uuvh932bMv7v9iYMST/Vx+zaUB74qvrtq0bpmHZ
/83HnLksGvKIIYxKY3ND8fJ74gOO9ikNSQAdt2XKeyOA227n/mmyi7e+I2EfMsJXTvxJdMDD4NR/
41v+03voZFlzUgEsBOi267DNN2BqtG2MHTjvq3GZszVd5AZvL+KIZBUFN0xGVilJ+mohpuwnt6Zr
S7qvHep+GXu8hu3c/sq17OR0+DtjGNU1kHyme2YMwmQgzW89JOcyo6a5i9CPAST9Ne7QoEbHMU3Z
fnWuZXCwgGZD3P8YKi1YAjro0FB9ABGUcnaEDQqbxwcRIKg0Ut9TY/MelfZzGJ6aJL1oLgGy3ueR
kRTfYyrBPDkpYeTMXzV1C/rV/0ZBooMW2jFhlPGTwoldTWRUVMOJ/oo9mD++eINYVHvdY9B0+j4S
43Xw2UYRvnERtWDDj+FAXk8zVrWlxlVshi2B12mbtf4X6hllBxVp2LRC/mtwunG053eXNa+WNtvk
EDUWehCGoLLDY0tTqG4ONZ3sOIIh1elU9t6mNo9XaQgaZxLeIiiuRoru7bf+mrahbA034yHyARU2
btMu3SrkheZF1yFgwLdjLFx63++swg7IOUXgBCuWqHEX3ERt4otsf6IC90XRdPnKVZBXiwzmhNGS
7Y69uSdF8RItMtRJvelXfp51y5uReuVKZYbaeonhnsG4P2iUW7NPb95Lh5N8XfKFapuyyk72xtpN
/GBr9ZHx4rkIsIroUDk91Jn3WngYNaK+wJI1rzk8FjKHBKHBjk2XbUrr0n4TOBtR2emtC5sOj2+G
3dY2wDc2LykP5Me6CPHQ99bVx2+399s6f4qG4epg+gsZ5oSNe8Lp8AnYcrwDAud/YchWd+1r6Ma3
CR8mdt3hLfAbzPD8NpRdCrv6wluFQX5WgEWWg8sr37blswdpVh9qUnBsqyx6qRhiKGKuJtAtzbDH
IQw+w7fzh7KqnihiOO7jDDGDTxavrDZIyZyz3PfAdS5kK56QTeMZdonZQtO1H2WrYUnZ2HKYUuJ5
Tu+g6gJFwk0LXqjXnitjxtLOcABJsXjt0yKte81jMIAWU2UDy1NCaLaq9FL18qso2p+gNaJth2/4
1rlMz1Xbr1oP+kRQGNZbrEj1mAj1J50XbVX1bDmwlMRaAs+n5hVdeYTPClTnoxG3BqaaKDhKP7df
Cs9c20Xdvrd3DfrpRsyv0NDpkmfbVr+TyRA+hjyBopTjTKjTRsIuGmZ65t+a3KUKbrJehpKv3uX2
w1BU5T7woL+iUerbkvb4hVY21Z8WOH+iqVMNKOHWZ+TwsVIdsSwRrIcCRqZ251FQ+ZC1mVrqnE2W
4PlopgkziqS7lqrXUDTPUgxw5OafbK1/yoS6Ec8mICDDhFUTAUShFecK6rN0wR8UwIRBWEaPWVzv
w3e4ZXOnCz3EqXH3AmhVJanZkhRArOaFnMmI0qTiIXXhA5ks6jOnYAc0kYB00LvXoOrIZdTtro+7
pyJT+jrO52ppFuqoeYgheqazIdFJpReULDX+LpTdUz1ALokLRCxpf6SJ/YOsg3ky49gy7jyte3FE
yJ8KmNR7iwMemL/lWIoIDMhEe4t8VJZxJwbXzBSUxmCdGrXWhztVL5Hw39oWkylnULuNt3rmwLvi
9Fqxx1069Rs15Kg4DjUBTZHeGJh2zrA3Ke4wMVwt7NqLwS2HT7qzDLJVwyEHcvgM71vC/LhNVvTi
DBQey2hTAMlAAsKqoaR+TURwES4swNjG7A11dt8l80koESXUy2Rtjwykjfx2Krq/Ej/Rd1XG6mhK
E5xYaKUigYaM7Q9GA7kjyKRuXSCJZ8Y6NFjlsq/QwDCygmVvNIT2Lq83ZmM/FoJngZYeDN2xF6Ud
UqIkgPxBTmfPOBjGNiI7xM63ot/WfulLe5O7CT9Ia3bSYWRfFAbzqgmWQrM1kirg7izp8VHqYxp0
P3k5L86mOXnZ04IFZRuaOWIyXunQ+mQG/hjtZxeTHk573aVzYW5HUP6j0fm48CEiZlaBz3ZysLTG
D5bTs1wYiJGPnOoHS/1k4TRT5/hZ4fhES3g3qvJ1kBEm1I6ucYOpb+rktbTfZTrMl9GMPaTQ01mU
vgTAk6pfHEx8qbB61CAWYfneueMApMGJLroJjoAajALrSR67OyH7w2R5S7/P2zOlCvuowsSe1lDN
BMCPOM13ZexNe7OqxNYZ3GuXaOXNmpDBeHJW0zkhSwM4L57vJAxjebIJ56YLp8xfiwrKikcFV0Gn
qVt17kc3oLoFCwLOMxWLMDGYFqOuDn7ucIVp3mMWkFyBqreCUJ5s4iHZTyE8Z63wJCpzdh71/p4M
+Zo2oZVNoR8I5XZteNO3UconQ9WnpMC7kw/DSx8Qie6tnySyr752mcrxlQaPSjb5OjRduIuEWkA0
ZAHaRNvUYsUj/0jAsti9m0OilmNU0/lnxQ85NjRWTtxwYUmGg2A1deCSzy3SfS7st3h+xNFg1p0n
uz7GMlQYghFkUfAyTPgUDcf4pgzQPMpAbbqr2HuosiTaNf1EjCC8B2MDfKYl75pw6VgMro7CQD/4
HYulatgO+vjmZj3VaXgwVk3Pn8z0T5El194YXyg6NFZ+r99K/mZOaiOu1K8Sb/sQdv4moqdwo9sB
l6Gw92piuVwE+oMnyNsG4WrEZL7sGzxkmXwGwuztks5/ATmHa+A/2DuzHMmRLMtupTbAAkkhKSTQ
qA/TWU1VbTZztx/CRs6jkMJh9XXo2Vnw8MrO2EBnAglERIarKgeRJ+/dey4PqoM89yrvLrEtO8J6
rEesbYyLyFJgTt0oxLbOOfPR5tFW6JOGbdqFKGKh4AkRozZm8jlEWAjsWtzbEvcZavV4j7XsB4Rz
VqJlGSb+7DiQkQdMxfnKHGjKZA6Aqwpm1gHX66htaw2TGy9WTbqA8ADzL0gIRrPFsWUntH20T9gO
GC17HGe9xpescU9JVb1biX5QxPFeEW2185D61AuLJw1b6DdKbeqmQMBuBLQBC3EOzYpjX948e+7c
3gl0XLwTkITs4ZlASPvaDHuU9PERhxKirSodObRDfj4Ixquky+BP/vAWaUDFWc4GqQiv68Gdgw1z
55s2yB3MJLLDI9d+VDXzDbfHQW4oY196TMDmhHp66QH0Tvc+2eIc1cH14jgvZJDvJpv2ZkITuTfz
+7LNkQH43fevoC8xkZAoKu/Q0R0dNVSNmI4eg9lbiF1gFnqUoEjMD2nsfXsFKZ2h/5KWKt7ZRYpM
I5c3tNo2aHPLtUKfcMVieBXU0WsZOF+dQ31BtbeP+QPg1L9Wvp8czLrDHGx4eA0bjOYZfggzWXZG
QSfGbEAZqZC5NNP4MSIGw4xnZLaEoLhEVWFwn/ZBCT1hkZLnU4wTekoOPWGzV35D8e+BRXdd295K
/1rkEcpht+QeyfnSIParNdnXnIou3KtTZnLKiXR6jengaKEQWaVFt6tFdpai6a64P7P4KfmsbQyY
ZGGbnIae71l7pP5k2S1Du4XtRxCG0ARWQHQ/hA31iy1/qrb6IEhUIEdq35Ppm+FDtWUaizgHpVk5
SNCjbFPgiipeIm61EySEWR2QxSp2lE00KXpj5Xj07GX6Z8D1y4mKbnUyLZrogvF0T4daxEiy2AWu
xpBnxgJIscIu9Ai+MtnwpX6wBdx6E/w2u6RhkwAsQTBILaxuWqU+c1LxLERfwL4qAYEmvG4W9XIj
BD6pdcMgyC50cmz6HgNjVf6EuyMOTtyjurstRE6wpVTbXw3JybOZDap509RsctFSFwSn3AxJCEOC
vmoLqkTRNucRNjvT8kuctwf0Z3ugSzdtO29qWX8tiX/bum7SbTJXLiCG6hZVLQ+Yv6x//m3vxsth
T+24aNfklhIzBgQ0FcBAcsmUBvPIhIdShcPGKphUT+GpSBLSXWzS1ZJEHxjaPKC38tbDpAca6uMT
o/CzW3XvUrdnhnYPbOzMKrDpC8HbNgW+RxoEfhVMEet5rtE3TdXas9sEhZz5WYwocnycnFdD0P1A
Zw6IkpaRZRqQumDxruecAAZdW+lRG11/LFF9ctq1167XlyvLKujb0cwFp4fzNmSe1HkXYmzQx/rM
knt/NxP01vcSgU6ZwvvOt0WnDoHdfuUhbkUjGnFgjeaGUcwnyLmFwJPvpwn9iQqGYEfEDSytGS9Y
1pC41uCmsPIPw4hvgIN6qzoiVlfpiGAxpOdjEB2lKRHShXENNiDTiDXbBuoJI3apio1ZG890kklm
aJBEme707ZaQWPRb03Fkt+K9TjhtOThLdiyVlBQzRBuMWh/JknBWeWSdJUvqWUD8Wf4rB63sDSIa
02Ydmf7as/JXb+4YHxOfZtVLjtp0YKmtV4FBwlqeYhBAjhr+yl4jhM0L9YUje8THult/4c4EWCmM
MrwmdIbMDwrXeKFoob7/B1Dg/xv8H/+9wZ9GkcCQ//9uiz1/lV/dXxLJ/++/8j9tMcs0lyaX5VCw
Y9j/n7aY+Z+ebQvs/cK0RGDRL/tnVwxzP8EjjukJa5mmLf/on10x5z8l/velVSaF++sf/df/+Qvo
X/3x1/9R9kjqk7JT0Ar48L+Y+8k7F8KCqI6r3iE4nVD03y31YdK4zLBwH9ZmAasWnqNjvdKywKAI
8INy8aucrI/8R9CizsIDzWki9GiUj9cEJVExzNvfLt2/wFaAfv9f38cXwhcO//Vo2P31+6AMMgZI
ivRslLP2GMX3Ir5guyZ3GS+FMT7QEjn9+4+0/uVnOo4FatNzuRF/fGavReaHswNqpZIX+DLvaRxC
9ArrZ49tZcbxH4ozms+EgWGDrxephSCSSRMZpj1k/95BQ640DON2eP+br/YHo5674gl/QR04Jv8T
yKWn+RvxoFIK+ZfAu8uquV8YpR54BYRAOCQ2GtaaKkPORvbJ4ECE8uIfr/xfnpbfn47lOf/fd8N3
edICCNzg+P/68TJ3ayiPIBujJaW8SYZXiwxpEtto7+khvXROcteY6MRVuSOLBvxvk+Mowo7FfHBW
RIokTIUD7HNGEb7FqL1w/MYEevvqh8maZdnTB/TFs1PQn2G3Vr1F0Pxb6NZUiOENWs6TK4zvBRTq
lziY8vPfXN8/KCm/rm9g8uS7kheOV/GvP9Cvs7a1ZovOrouGc5nBLoxa2bknG4Rs4zvQ4sfpo3La
O7e1DnA90Xy0I8CGENJmkb7Pmbewl4pVn9mv//7L/auLH1g2zAvpWPgRWQN+v/exJFERuQjaWwSe
aLLkIc7T9+Va/M3n/An4WB6ygCAGwQmACJAFZ/L7BwHMdR1N+/1qVM4ZOgIBz+yni8cwyjhZgfdy
Wnlx8xsHBH9poLDPuxNBoCfXq5+b8YhwPkV0D3iJHG6PHtzKafayZv4pvQW379vnvmw2dWR+OLRX
uBtPHel4FvDcDtl8JK+LpL448PQUfMxM5h8lFm03yOjZoX2a/QVDBFULUT4RfPJQRek74lYwRZlz
0uaSAL7ErTZl+tP0k5+dPtQdBbWBZMOeeQb//eWyl+v+G4XkH8/Mb5frjyUz5fzj1RPLBU3Jx66z
XmKqGmFbJwKkeC1i66U7VQQywptDIGFsIm2u8khcq4SZPNzzQ5jm6wlkBsYzzI+WdVx1cXCYrOLZ
aX5Yzng/zMXaz62/Aaj8Wiz++OIOkDQWecsLLMtZFpvfFhM/TMUUOvSlsWwwFiTiMl+OIi1Cwbmg
y1l5t9IVa4QlH7hi4ymByGnTk3LjaW0Y7R7vJU1AaFZopYAid99ujM1YnYEDot6PGLcTLQyGHUzC
MG3sWp4j3CQLB9lxb0OgrjaZVb3nPpVynRIUmDTmtqq9C7Gux56QVt+0mCub60XKENOlN7wl9ia6
K6xwj0PxXoKm7kJxYfh0HCHr4rK7cZr43Q410gUCoTwghGVi3DujsS/09IBJ+T6vsztLEcFWhis/
ID1jqrzjWOf7RViWM9hYkt2SxqYGrt4ch9G/o9TfXHn3Xywzy/rJf1ysgHRZ/3rl0fh5dL04giWz
2FqE+a5167zqYbJvu4whh1u/8IrF96YZETI0p7uYAveko77d9FXxw5v6t9o0rQ39YGjJ+jHrfJCv
4ZMSvcUhiUFpJu45Y6xgXz46Lj6SIbI/hhJ9Jkb6BhhC6XPGmz9Cv/jqZre+LsQgmSEfMldmW9Mk
NjK+CywsSdNNREor8fM9XV/BeEF8OUiZF/KXK4GtaHb91tibjliPA3CZEH801GNHN5tWOei+x+Bv
rt6fNYptOew81AJMF11P2uKPhTDwbNIKx5lkOCDRdoSpwJs+GnSVue7otMa7yOe+o/jQQbBvlXw0
ovyOJ/0Qz/Z1l4Z/s16KZT387T36x/fhYURla7tAtv74Pm41TPAakEs6OVoNBE59221bFqO1nXrd
3sJHALye8MfkOKvnOP2y0p6JuQ11q4ePQI/M2fk+KnvrGWADNiDHpfNstjtLGPsQ8i14vt7s+L+3
2wbye5fxf5H1tqqck2FDzqS99zdrmvtnEfTrR7keFCprGZDZ7vKjf1scrLnJe6JFJU4a/LF+dPbE
9GiN7dEiEXUm/MYZ3W+3ZfXF0oBCJWa85cOmGL1VZ4rrdITR5mhkk2NGvwYpNM6iZVGMKh3vq0Df
cnNqhEMW1PPoEFi069P0bgmhcVzjeh6rVwEEJ4HdHKOQIWS5gYnLAZG0MLWMTK1aXA80+jKA7WB+
jDXcW3/T23Soga6D8d9NAYz7PEewl9b9Gk/CKnObe6vkSgelccERfhni8jmKprugIH6noUOegTW/
wqS9L3pr1QmGRoV38T3jaYnR4BE6GjzfEb3tsLmv1FvYyW4z9dh58IO4wXZK5QFeCnpXyNdeRwcJ
FNSSaE5nBOpCNHPUQ7uXJYxSir674/P3FsqP2HnUXGor9MlDOS5N5gmpm52T1RydJ00oHMo7NS79
/HR+QYiyqpHjmXCi0VekUuxADKxnIydccNozin+QHoaOptxUWMc5/KO25A/wiMZOLPmgcdWooroe
mOSiQkYdWj6nbL7007cZI27P7dZwanENfUVOuy2TiO2seqjzYC0M52fFdNlFRjzJ6cmDcOv3Duir
aZ+6PmtFv+J52FM/ojq0rxkY2AyAigT8SgRVeE7fqyBcEVa5yk2uMDcynbcAx6BYdAeNP2JI5c8u
mDdKWq8D7LxqaLdqppGAi72Zb7CB7sOe/NRmEwwx3UKij3P3GNb1thmyuyx2aTxbBN4E9ynAf2Cm
dzMDj/5LjPIRqPJzB0lnVNbeWv6UojoWMECBp9H/YX5sFqsoi8ib4e8VJQCjghI2x2WknWxnqncD
q8O6HOWnJxH8WwnPgY0NodsJ7Vw8DFMj3cW4pPhIaC3iDQAWPpbpxst4ovJiHRTTIu7lzh36nmeR
SzNlwAHvEz+4BF7C1CW9djM0qB3j0KZVT1afKBbru9QlgUKmM3VlQSMQ7IgfwV/5bJ3pRUn4FAbY
/Wo7hfmmaoA6g3tgTLH0YI6jEWwD0hh8VZxcBWa9DPczzZEI/SeBxWtmJIh+5CMv626Q37XkVUji
n2WGMx9pIgPVubLZ7G+KygTQ2x54QZfoP4S1YnwdEoo8M2R4lYvr0Yx3Ts59RmCfetOLU3TYW8xN
3sw7dM1pjAWgaNxj4xj7JTygQzhvJaQRDey1XvXIvP6AdnSlGIjGvoK64CNBNaGPja9AN690Y9C6
9t8VhAi67oIdVBnd7czHiyHa2XA7cCVsUN9tCtXQsPMx2KvPsJKbrpvmjWMa3wUtzSOsuY++gK6E
m87fVudSY8oIirrcZRkJpvxWJz8ZKUKNnOOMQzOwxu8v9I3MnqvsZIxv9ItCQFeJEe0E82NYTm6O
YM67ifOdqtBhFiVzMd9fKdwxZghzmlUbavBVV6AjR5fgNhEOW9AYrjoY7bOqq63wURGL8Dnn7uD4
g8KOebXaSpT2ClaXCIBBGCZvUrixSkwptDJLen4ou/EMo2xe6RLbUeXsUgaKftcdgiQ/Bz2YsYLo
knj5EoqEEEBPG8nAD1MiZq/QvB16lqyx/gIfJ7l8mPkY6aKTr5pN78U7jEKHMX1L0voxxq6/skGp
NKrjZaem4NInIUpfODGl6T8GysGl7T9OQNuuEJxs1K+ViT/AereLd+JLRny4z4lbroX5DkedVJDA
f7YrnHdoYdOZX8Bpz9TirafvKvCCAZm4aQhutNIv6ngWAmNfkRZR8Cgvj7CZEc1VsBEFyOrbBH0q
SpZao8VVSyRUv5YuTumYiUX9iilyBUMZWg7TI6y/iGLsBLHhgH+VNh0L6lCN+xBUee2TFDkf05Ia
KgoIqi6xaDzVroBU1cC0SL+XZdHFXYNYeJ+77U1k9zemDfosStauSdJjchyRauqT/Fig3q1GbsBY
XkmQqyzEqBHWtXe2Y582bLDpUu9qMvv1INSune1jEMwfHaoiv8apH06M4Hn/USdeOJW34H9/LJje
vj8sRC2e4bWRATBm5j2k+L7b6MXzG+5zt+5qPnZANGhPWz85ordY5UjxctFse0IqPB4aiZKgDtOT
AniTLslekeSRpofQFPuOkh4MWMTYvRpGwkck3gLC56NL5FY35vzpKdCyDkoWJE3IcIYC4UaV7RMO
YbWNW4MKBxogwZsfffoDMiRyZWijBakRsGZR31PrrQwSgRIv3Y9gY62k2diudayc5rt19afPFrs2
AAZil8sZdegfxOVgpPqR6eyunxmvCkB1g4rWSftZ2+PbqBZQXaw/2qjZOoDhaIjDM0trf2307DUp
j47KPp3JsA5Z594WGlJak3+DdNyN7QL8AjLESPGu87EfO+a2MOUN3I5JwGkkcrwiXgBIwyMHdI4x
xm7ZVD0vOocAhPzUetEN1Hkrg3ae37jkt6SG+YKVbCuAFUDO3g6TtS1qQZSBQE+dyGvDZbJpHwvT
OU5z/aw1ILg6vFlaID5WaNUpsNYL2cdZGwnueOFdlniRwF1krgQWXlUPdjWSBVoJaBQYSgdSFDBr
ofZAkhtixlcYtnEjNgCao+6cSFtdSZLUh5YYK/mkFtB/BpDSimiIi7Mz8ubOzU74LeMGzmvJ4K9q
84MqgblyLUElW7xCkVu/+Wl9HZnIZkPnw2qKu3Yg3TQCOIQXzj2Yk3hLJ/86q90Lpy3zahrkTWvt
MtbeTPDsGbBnnPk0OeODT0BKPuf7zg4B8cSXJaveflH2Mc2ni+FsINtclQLuetZ+BTNxvBYukSQ6
LFO/ubcfFlV4PYWHttfMJXwY8Cjm2kMdaABxGG1j91xHaverf4Gv06jbTRfV+zK+nxtjn5sIXQil
qTyGVpzBl80U/WHD+NzbL1i5gryWQef7frbPY8+Bnsfe5dRp+fleAy6Zc+PgW9N17kL4EkuSibH3
Y/OW0cIpN6jWMvfcLE6y0CLdB9RfCzd66S5qb+QdGVdOaW2hlqx866HQiql3KQ9hUj87Y/bckPIw
Qpu8NMOdXXKcauldEh+FW9dHvTt0tkGyteIHGYemnr0jFJrrMKzBLyvFbG48JA6pzfRRE7yMJOnB
d1poK3H4loiJK03puRG4uCz8r1PHoADhD7+d+isxX9ra2IxT8Z7n2Wkqpk+7h3m2PKx6tPdR/4TK
Gn9xB6r6qZynFTCvKLIBozZw0MhT6uP0ve6DewJXHqDUteSkmedgmT+xf0fAtJYgINlwSxJrK8xi
PZr2rh+9HTpoDJaUFSJ8HGv/prKctUO/dWXZ/R2ZgUYGmMztdpXBflp2OKeQB/6wqBoWNSUlHdna
tvGoveSqhN2VxA122OoxHLt1PNmn1MFhx1GLjvuZdu46G9tdT8uvsjnHWuUa1IO2OTuokhXAfS5o
e2gbKX6EEKsNPn2Nw5l8iaXp68LckimbOx3CChQT8mf7LEkGsmq5aXS10T45faZxUxIA3JXza5sR
z4nK4b3I0J+0PsAGrSciuJdMcIoitUgM5PiRG8llTre5Y0CD82g00oazCQxhJzcJSEgzVDRHNaCa
JNEUEhQAJxoyrY+Kf0aAmKbFe+I3r1ba9pf0xMgcjdIVc9TV3PGj2XTleOdAPvSg3lsNhwblcXw2
1sM4ooKAT8bT3joUilQwEWlltofQZREJaWb8dsXS0yTOsaBvm3vutKsr8YKD5lBoEr4q+zggrY09
g+L3TaL4qMkcSuf6Plu4PV1y4ooGstZb9jMk4M73KF5z+VNGzoep0u95dG79NMdM1mzTMj+HgCU7
cQ0lGwQSKyXEeUz9aPrqL41Bhri4K7ulQgwM/ZrYxFH4BENl+EHbrH6qrBZwGvqYTkLGdzLall6w
y3pjE2b5RmTDXWlW9/ToCGoJsztnJt6xqDyG+RbS9GABhSCJYtY5aPBg7LhqyhnVaS3XLrJ6Xwko
70Wb4A0H7Crgsm/LIeetLQPiMDydnEHQo9Gw8iVhp78dQOKYlntrZsq7JTIc3EoDpjOcp2ujrTE7
OrnYm6nMnrqIYAI3b58808ToFAbuQ9FxrVWkAFAsfxl1jXHbERBQRP7PwRz8dU1sZtik7z4V6xDG
ETUk16H2CXei0LlPOs5vcJCsXb8qMz85WZFBNeqV32UdpZz02LXVvCR5q7XhltaBbzRdB3X5mIlw
AIIXx1vi8BbWYnAY7GQT4teEqID/Jp9ORT7V/FJ93XoYHrM83QXm4seu49MMhLnN73jMMSY1P1zm
Aewr6nssRI2pzn3wO4C1NWkMhn1BWfvAvP0lmP0nxJtXVRl9OL7gtG0H724p7zgTliTyonWayxK5
J12GpvBv464hTE8+cfw6qlkc86C6ZLVisWMkHqn5y0yAPExGeUmGuxgnjsntHDLeUOkI+hrGTZu6
FzQIPDwBjscmRGdH8Tea0ZtDgS/Gag9eNupsAssRvxNMR+yYiOyL9PApmiCwelqgjVFCx6u9E+iW
bk1s5Suczk0jlkNEB7gATPFt2proVEe+EUib8Ye9UETS0X4cIx6zuUbHwA22cGAGOVU0HsYQpbdj
C6zDRvKoCP+oZHlrETqytlwXCXai96YKzxVRX1dmxU2NB+Jh+JFXTmZ+0z8/BWGAG6nQp24Gh4Oj
Tijjo6d9gn4bDQ3Q728vx7eOdPecujERE4CZMXENDEAwe20MS22GNCSDKV4KFCyKt2NUI+SKpVg5
LUUgY+9MIwnLcurpaKaPFeHkdyYsGg6HnzJgLmAVibVG3eYjeSmfnQTZVCXmA+fyglNJI6ojGe2P
QcGxfjB3TmFEW5XJFRZnMm46pK+A4ehQA8FGhnOyzGrn+fVOY4ZaxSLDc7OM9yH9lQQlDPEPR077
sQflAqd44qRATO+gScMq6AKHbvjWR85X6KRglKM7aaSEeKWfECqfORHsvRY+D+aVq66F5ZzTdDNg
T0h6nku4C9pCEloHx99NJZoM6Ld3CREabYb9xfSLNyOz70w/G4iKKh20XiMUGUgcUg8PgigZHHCQ
eLvcpMlAFGFSl3tf97xQZn9SjYVOqa6um9fBCJ8Mb0J35NwU7M7pFHNoTH8GhXXppc9y+dOokcNZ
PpmqBoRnSrJ8R5jS3vQflFHdEiZpXbXt9aixgU4huiDyChz6RrhwYb3ibKM0gPvawS6Z3HfHXZhX
BVcCRCPbiDIXVHCy9vEMTH5710Q02n4RCqeWEMGGXAF+LUMfJzXEyh0JPsicp6mkPg1QjB2sIgUC
Q+aIR/tu8Kj4nJGi3l84xZ3vF1ujLc91P712XbyeCFw9t7BVOQ06QA7etRfNt7LO9MaW2ApseyQv
SdPQcsjlG8jz6aprAiGqg/XChXkhg4UXE/kXrwz6R5k76jquzI/EGyYgoAa/f+yuHOVkgE7N78l1
3imVcNOiH/ExQq1bk4h7/AP1UQcSPZFbf86ECYWlTvd22KBtRMzN63VH8Q+Cs0VuktvRKR54wAYt
h3XUpTeFy6NBBPBR2bgtMsW7rBD0XFkCqHFjn+hYVXatOWli2ZORup9tRT+hW/LHKs6UbQgYHkHh
VTS696p+R0XI2cpe+FMAEBDkPNiaeiks6ze7SZAyEaQca8xbEw81GXYOu7HZnmcxwGMax50XhMfi
rj70k/EVKPWmCItYiZiXoI9mcVVkskDYZN7PlaA1aCIpauLhoZvgnrQSYXc9OOWOuNlDFhWnnAUv
73GDqobr1QhGFAXfQQafneucLfLgAFPzBqQzRJTYrr21kx85oul979OamiL3rgNabVoMB0ryjoBL
80ohjONkWjRLnQpNYbCzKxunBXzlXaYM+hMddJl6WoyvXReQWtbc5Mk9eLh32XjBumzSl7G/031T
b2IPRXic1kRkq0M6UKeUHqDN4dKq4iwrmjoSTsZ5TJvbqQuIsZxpc/l+9AqszSYWij0UBVl8yzvl
ph1yeiLJMM+Wb+ZAECjl+ba2nVc5Zuec0s80pbPNGw4gGjVmGtCtLgEyQYdjsjcUB99ubjgSAcvM
J87gLR8zNdtZyE8FqiC/ZFKyvcniQ9ecUXWPSwAbP1QSoGHmRABhXXrXsypuu4KBDqJUe52CFLki
Mvhsu2Z3aJdG+hhb3TaqyH/ywpFdqXkPZV0RV4jQrOrhSFYOoZyIUOmcT0EO+m1y12Negi5PUSm1
0bAEJHREd1ouEnwBhF4i2ra14tmPYJ4yHotWjdMSvEizi7x04t9q6FOO1xJum2Q4csbyoBlRPycR
AKeyMScEXjk5QUaOr3jAeZ17Ay5MZrphql4GaRqbaS6B3GhoZHE0PzXdtPZUAwE4pezJVf7Whuwe
3iTv7PS+ttCsGorejLWzmyKkwCTHKO+vtV3/ROfKTPimJl5gBcrGh7oCmLpUpKZpcSGwXQO8sr/T
hbbh9YdOGV+JbomvClhzfOedo1+2hr5NFDiWBHbsgqQ44uiA0QzrIm4/I6nv/RA3OpXTzaTH90zX
P3IzS7fmkgMd+HJlzxg+bDDNG6/hiqUd6cDprF8wWMUcjBIOAC2HN4Y7v8zuEBnfDfhoqwBc/2qm
HTWG5WouvX0oAfsFNhZ4aDtXTU9hMIRckYZxw8rBf0NpDWGKsLOtZbo3AVJ9aBT0UNiElJ1/REP4
rEtr0/PMLhtrHkavtZriVdiaO5WzCnqTQ3+ZzWhFwrxLvlNNOqT/NFNDqoq2IkhPwCP071aq0+Jg
WoA5/bx+SLtk1VYzbH8CkzdqKwM3RgHE30BOOQKxkOsBv+/KtOKt4+qKEzbNQjclyavzy9vWsLN9
7TPsN8wqOKqAByWqflrCy27Rjqj7ZRmEOfCaTtD90pCYJRBdMPjlc+s29bk16pu0nZZsQM2PyDPS
DTKP2F3hr0kqodHZM/9Y4syZaz9XaHdYSvM19qZdPaFPnDK0cA6ymU5AK8hndLKmtzNDfUg5KTGr
905yCu0D3TimBrrlzGXxGWiEGHRacPJKUz43Xq7XsWE0a552CPsExE5JBe8u2BkOy8AQVz/DkeeU
yubK6+Y9Uj/KauOZQMSPMiiOslnQ/dlM9li1Ril417hQyw2dn7oROmLdbQD9DvDKISw3rmUTGIIn
N8/hzcVtZ+0i21b0hpqTW2A3DBvUhKrhVD72HUCU+UnArVszxd+avjjSGMyAYcPEx/q9Sgwekbia
ntw58jZuxy+Mi2SAs4Vhzm/stUiQeVBWwa4Gx3JlReE5wVZMq58Y9ommd1GCki7Bel4wj1trc7ET
BuG0cc3x0CxYea9CP8zs6yecpXRHnAVRhKV+1DorNvMYcymk9UNm7WbAzp+o4JNOxrBqY46veUFk
YG9EP8MowfxhehDkhNzyFsZY4cUcfFq+ebNEn6Tjz9bl4A8DcDH64H7qdLiywlmeIMCcOAEKDE7e
rTEzw7Pk/OHFRXud+OCUmN6NV+6IYTLBcH12BXt6tp3Ksn/uPJJRWVn4x+XPokLHCmKLCdVIqyxB
iL4Ru8nLmy2OuxaTvHIO2iBXClHrJvZpsbheitS2Acy/KDuCbIMNl/atNz2AeAYgCYLr5DRgdrPG
An0vZy4Ug/113eAJZwAPD6ypsGHrbteir4pV/WkZ6W4cSInzH8pQv1GqSD/Ee+g/uNTZyEWdMxLZ
kNLDPZSdb+8AKhAGw33IRv9E6PjWTKyBaTIZIrbrH63pDGEMgU60NFulug3tPjkkS7u9TRnS0V2M
ERtusXTxQMtbL3G/Pdc8Ulu6vdkfO/tGh9WLVvBBxEibpUYGDnyY0Yw46YDdl7TXo6k1RJ74k4D6
62zakXRJRKcrXv0WHQ7gdbhlSbqJa4tEDxdD1MRIYmV3xbMcOiCOg/hoFkcrbP+1F2sCxfOBIdJz
Z7tfSoPiFGJ6CyscHKNDuTfVxl3r8TDJ6DSUHKqitvggp/huECVPL66NRt8WskVrnw4XpO3+YaYP
Z6YF9HaOU0lVPKue5atKoDAkATr4GoKXXcSfEADMjUk8BsdDABoj4eZB056TIr+X+WI1C/k39ZPh
ghooZtJFnfyjgGC7CxuSWNK6YmVxNa8xD/wqbsIvMe1M3zkFEfkEVVn6OxUX71Yzn2NzcI/sKz5C
7wSF8dbrE0Y0ESFzqpzfGun/cFz1OEj9VDT60pNqu6KguGIgNN+bxF6600erdHpfup6gFBmqneOQ
6saUVnCkwUFMA/1DGCR4S5MjrPO1ODky8hORHTnHwSPJN8oewgiSSIv5jtHRfTzYTxbBckcTS1Rm
vaqYI0qYMtYYyGM+9v0RawhTJymfdZtWGJa5mkWaUl1YREoTAspCe1Bu/wBnlZTLCgJKDgpxkz5q
3K1mc6rA2fT+k1BiY2QPBWsFB4IJwJHGiIl+EchDuSIrNODE3KvjXHFQb1LSWSdeTqvYOg1o3MEK
bjBcP1S5xl3WlHdYVImYxg5ky/opq+NV3gSvdR3fTEq8sOncT6U5EexHjS8Gmt/kARYmuQrm0UxJ
sbJbStURfEVUkgSahlvHBsopoWEjSXFulBBfsNawqAXmQZD4WQgyA+iG2p57gU7OpuFkb1Whd2kX
/shDpI90r6YOeHeELoD0U8VWLW+EuW/r77oYb60pZwuhM2uLC7qpDyubP5JMMFBTW8YJXVXt0FMs
blo8gIF3iqcF/lJAlPAcqqGW5k9AZWDBH/I4sDBAm1cytcMPppJhc05V0MP1GcyDbuVTVGz7mTq7
aVjkSzaUdWAmWy2h7OLXOwXLyM0PZop2lqgkOwegL68Kpe8D33htbYPQcHotsL2fOrojNG68H345
omYj5z7zNB+Ify1ydcnZksfSN7yLHXK1QjO5nQwylUF0atL2jDgEsxToR3Mqd7azEnUGeF7fV0N9
ZqJKpsoSHg8fNRixEqIvIm0AV0jpqFOYiZu6nq5bXOccLx9kMuJ/zBTuKWyVyTIGCwu2SKtDzKGH
ey9TWEHyN3uxaCL6/zETg5mOLf6NhIdsHFs4cb61n7Lx8Vf10GOplgsEf0jJjm7ifVehXmxDlu45
ye5qyPlV5y/b8TpPSZfyYes7/cViO+racRuyQnAfVi501VVC4um2xx8+LJj+ic6lZ4ut6Fb4WL9V
N9z1Lv6PBry/t4D+J1kfY8j/AFfIflrCAAxD3NZLPIAkJ2CKyf9ym7PpQfWpS+tm0Hjz/pu989it
Hcmy6BcxQRdBcnq9kdeVnRCytEHvv75XvKxqBzQKNe9JNRqZ+YykS0acs/darDJAoQS04yNq6mOx
muMCqG+i3qshnnhV8Slt4qNoUBWYWlqgsBcI6EKd1hl0bnqM8ZPldSGOAmB7ETkJBaJDrFUIvdRV
TmgEZVsfqJFmbOYFXGnmeq9+DJCVhFajITFwP7RqwdPSBegzwarDw1DiYxgb84ue5HuIhUD8ETag
yW6ghmTLgH0gOed/1A4tsYkc2wMM6GNpkiXjabzN2/K5DximuS69BhtXRK6dEbgjOolEoqvQSdTU
QshTjQ/tWO4srZxg9TivLCwUBG6e/bCikKsFFSWmCiNEWSG0vKKPqQuriUUHJWittzAq97v13Kva
7Q80EvmrVNbOY0RA0q3UHesUISS+Eavv1w7+DNo5YutJ1keUl+qKzsxcdqC6irsitd8QrEFjuNFX
RLooy27RAVpp8J0wIa+H+DvgQn37fcOvTEOHg84299cdIauYy3OiBSDIO9miufJydrUexMYTwoL8
fcAbUs/VcxeSpojlT+w7tw1+EaFFI51WjhAFt9d1BIzewSLgiXjaKr/b9SN6zcZEWkJI+xxojUnI
CmbAa2KxI7F9fsikmy6XGmv8KhRsyTmxLFqL4rHeDBZ8YE3pjRT0jBMFOfosjl+tbdr8Wq9iGAok
c8BDvtbyFVNrWDJ8LC1elgU/y2DkkL4JMVEVewwYU/LnpM87snD1/+hdAobgtLWiHURKlhsdaLQI
Hwz/F4akVsQMrJfYwWPGwR7jao0MsnJ0HphlTK2YmXHNDFo6Y4yQ1IwWvoHQQprpK9aCmpLLbKOV
NbGW10RaY0OUutxGmG2WJ5sS3YpqhLW2ZtgA3LYRxnJgrAyuy3N+TnRSZQ6ad7sJt8Gcvk52w2fQ
Na5qPyIiVwaIOxzQ1GVdEmOR7sEMwk2WY9ErOk4aCbv1vMYhC8LTXnHxIJNRWw+l4EDBj0RBGOdA
E43sVcI7JIKIHvHNXIP/+cxx7W2Grr1NaPtzuWLcY/+OhnuPjCu4GSIO6LMRtgdoY4CwyNhl5t5y
vskQOuuMcrgsC+q8CYI9zDkrXywU/hPuL3H1x6VHzbj/aCY+dyLM3zybY72V3JZNz6c+zJoVsa1b
ULDxDpGApw9ROzBOmDG4WiWlvOXiJcnX0SosDKTyL6pGJ0Xy/8OEKNgDK8RkwD9soo6rgi1Pqnbt
Xamx2ENdFLtGPqkMKkTuh8EB4MJQPPG4P/RdToktRkGrFScu8T3R6fEaJ5B+5wIZPzsNz5whyl9V
H6IcL3nRtnybV7aUPxXXwoord80KfzUoaoDYdB5JrlxXhp4JvacWeKN64nsmU+iHfZr9+BFGIo9F
jaXOtT2eJsdVWzvxMG/gy4NzDsCPQ+cKhSwRDIOffL9jetYOWOpo3O3m5N53xNlX4hwhhivxBici
TNl6qa9CSs5HLlEyVAs7Ly35pKLZw11LGCO5BlCREtaCPxPpgzUYRyc6mOwr9rF7NxEOK5w+OIgk
rdeNZFLPHuuJCgIpvR054u0QLrzYXLAhSYDL0WAgyCeHK/1kZAQ2c7aq3l3atSejR6Q+I0Xua+Pv
zOj/98H+RR+MLoZLvvv/7oNdw1hsf/47Jukf/8k/+mDiL4sYvhdwHyWawD/7zz4YLCTXFGCSXFhF
vkPb5p99MPsv0+Njbro2rGuPpsg/22DWX450kMNarisgoYh/B5HkSfN/J5ulcHSw2eTPZgFv1JWU
/xYChrc6A4AxXGqcMH4WriuBCDZTl6i90zCjIpr62cfRE6fl5DAHENnGQxsR+m9CRqaL81xzJGIw
WN1xU8IH5pbPISOYDQklNDL2kcgjXYOYTC9Qd0PnDowN9sV3IQA3SggB/sSI2Yf1ySQiRVIk73Gz
XcW88bcUiblSJHTBmUdnndPvFR+CMIjfGZSShHAhtSbz2RXQeqOkPPCvPCWWeUUdgkgk7/8UTzMJ
VA82KMjKvJYYVQtgeMG8q+YsORdlu59UZR9FUhBJnFs6uI39hC3C2acqIfycb5lhtkfFFXMltSea
au9RTI5WVhMVEv20H6fkNpw5H/hLMaK8a05dQUN76FjmRPXFr9EjxAmsg6mgR5XcxlCNvHy49CIC
Sdw9JEQoySC6N5SuujTeRen4GM1U8YyCeHSeWG+mO60tE/CRHZ1LJ7txhvg8LfM97Hx2Sz67yfbA
EejBJkYig/Qz7N1zAEnAtRAtmi7ENKoys6nj5ySUc76iYm4PqTkQ2nl1TZJ7A0dUGhl1e2cxdJqK
5mMY+xt+ANRN6YS70pAPZlDeVfHM2juhFkhpunGyPUz1s0rNa/emSLOdCMvTJMW7jGpijeB/+Pvw
yDumEZJB7cJLCkI4zLvLOJ6wwkTA5CXYVe8rNYhdQgkV1mekrB/gPBvGZx8VgIO2bfqNuy4K2r8p
WrComLdx3d80vn1w2dcTkSmf4nR8Mx3rgSP80MOlTR0iTKwCiRFI8xW5j47E8tf2cB00WClUyiXH
8H2YPuzxwiU7Jk55Lb3mKHwuODPwZQDOHCC6dKsMCunVzOrb3YQ9U/4IOUo/+Tu2aZgCB6pkPuM+
I5/rW1mIn27Ep4MgnSAgkQDjUd6FuiaNUWjcU4oiKj1UVxm6AjOGMsL05cfMYbb7VfyOs/6WXDzu
P779cYFtl9cJhkL4ruOy72pJScb7qZcgul0M9wByEe1KpMZTwyA/mpN14U/qOnf+9Lg/GOlyOcrK
G3sw5WqhqLL2sE8tcxNsKdAQtGfoSjCqPfrpcDOEWBo6oz33w8XlpsbCj/Z7os/7vcPaUaSbVgd0
ML42yaUO6l0Tw7Eq6rVPcisewDaFQ4R1Zti5CRusJrUee/PVl82bMU9XHqVskn4Urvn5IYc7Q0jH
Sj7lCwD4ggttuGYrnDLuGALjxhLTe1oGW8mgXoSclyLnQvKXqD+XrflkTN6D5mZl3FsJPewsIFDl
NL3YznBXBM5lKbJyz+SVhT8htI6MedXdDc5iXiUJ79qqvqkmZAxUuwnBJRTVCMQ91FwbGVoHHda9
2dmOEZCbHiP1frGf+JfLpeJ+GltkAZEZg7/hS2TlxxBs/7agDA+3IyS6DCpvPaTZjdeSwZtKbiqh
P6AecmC7fCWGes4GG6JJPX5XfFlXfcFibdFYWOgEB32JyE0+Uw63MI0Sfaomg2ZG6T7zUvnJvOLC
SqM8ob7kXJz3rD/K5ZN0JtDYgU5XKBjpu6SSfVVeWSEjyonme2+l157hvDSTIoDhBDjP/UOwsGE1
GthR6QRat5sPS5Zcwk7PebPxNUsfBOMHTsZESQyXxhpbdeagOrGm2N1vKr8nU4N6djfl7DXaNLiu
uYj0ZvzNcvx+cP1bzqNcNzaFDBhtE/i66gzxo900IBSqHQM/zv4RSwq7uGrn8oJdQxdd7mNbncdg
viRz+GGxz2Eutubell8XsBmqZNrHhSDCWkz3vQUcdcCJ6LWuTewJhzSTo1U/kFcfS/PdyxiiVKZ9
bVbgmUMJnGn2h3KdZdOTD/gj9i6Ww33cd3+wKkGtm9wH+UrME3BaDynHy5lYQ1XhatL2k2YA47ca
7ZfBYbxZjcM1BQ+eP5V4UIG84Bm/ZmGDCaaEoBEzfE9fLHC9xewfrQqme3ctQWCt6TZ1MEd+ZCxY
5EZ0BWKHFG8eJJs8eYlVcIoCbnmGz3fVwB62BWa1HV1jx9cUf7fNkMc03CugYUxcc3idhJei4VQG
GpmakpCwHQisee1+NpLcTNDBkMqru6kt3XXm9+fGz8U+HQhYKCv6zhau8UEPlcWTNykn+XVjVw9R
7fNB5PmnYDvxaN8ayj3rA+xwW0Fywh239fTyPQctQaUwPtgxTlgBRSEgfFdRtel80ezQcNH6kMel
o1emCioieY5knWLUcarpmncsIdlrPfQmnxN0KtyHyvZZeVfg8KkFpD0NldDYOw4PUpQew4rZVLR2
Uf+tIxugNt+wloEFcQc3d58I+5Ptr+JLHc1fNjefUyR6e+t3fK4jfj07Gw2GL/QnRhupYyFBbVUt
E+Z5gESrvE03WOk2M9iLsYh54BM37MKxOWmfFAKCSzd7+S0kjE/MWZ/lUHSbrAVK0tbqh9V/szPy
6Ykp0ido/5h9NJspT8ch20w+wDkrd2w1tovFHxaTSjOWUJbhhTDfilYLeUNiTZSg8O8wb/c3cePf
4S4uSJFV0b7MRyzz8QG7ICNzdtCJz8ibA9U3QcQNhbwzftcrD0Xu0sTFPjWMl86G4moO5kOSL4iB
QDz6ZffOYOALAt39ktn5Nistk4bAB+ErOgth8VybxI/wQOUzYQFkLglAZQlBLyXoyAnCZCsbyO4L
xchXGDoHSOTsgPmFJFAKFpfRumdYfDUX/NDHgvYhgbxNCJGK9TTdTxVPNUallU3wZS8gITLPHpd1
YhbvI5fx2IJZK0G5dbw8ooXsoBdOGZcwCGMJJwXlLZekWnalZXSnmTOjwQJIFOumrh/F2PKD1rKV
LBdoIOh6RzPcupk9bWuL9UHaiq29GA+tdJ7t1NoNgfPchyir0tAC91FGa0pRVyZGgrXRmogJ73Kc
ZWSeql+AucuZx/gBPtimbPnJ9pfpMtkFVMOGQi/J5bBH7AwF2Zfk2ptTXrnbfq5eombEQx6Yz0Qg
aTzzHK1K9ROFwdYNzB+Ln3QeUh03vOUYBelzWnQoHBLvyRytjwjceTEcjW7wDwaeSk7bimNrzMJY
P42kTM7RhMI9iE8gNZN1NbJtM4cN+DDrZJfJNmfyrQyCBKqqQaJr7LeMsz1IFE5f4hrkH8WwxtXv
KrPDCwFocrwUdluc5im4syOsD3GjT+64zthwJumBER1r0glu+eBduct4ylK8cNLgVlxxNmjcytrq
o3DeD4di6KGcOstdOfYxY34cERM1MgRfuR7LzZnxJfkl6ejfJKn96cnp0ETupkr5Xg3vHW3TdQPp
czMv03tY2Pc+//aR5eVaAXG5SSb52hKju/EDTmQhj2DPacddxfN3ns0XuOA1hBpYVNn7UlEr/3Oz
+/9L8L+4BLM61JiM//sSfJf8KJY5/+Ma/I//6O9rcPCXbXkMrhxbCNBntkMn+m9aMOwTWiBAhMGb
WG7AOPa/7sHyL67OBL9AIpCAlz5/hn/ehN2/uLWCyIC1Ynseycp/5yoMYON/oTdsVGiOz+xLkkYI
bBgt//MuXCeQG1v26KuoJujJm9ZbcU7cSJ2LHHFxTqCCco4+1lfhfEro5qSt0wH55HM0jdWhJsGW
xPz0F8Me0j42Jc2v991z1ug7z+C2tOBI9TjQBp3Z/6Cwv0KnNu7tPoMVZUFdH0qWYWEADNF27Oim
NuuLHVK9N2DG816f7oyIvGA2EaB3q1O3GIfGUOV69BPy7cHo7azaLTcQhe+WDIOvquT1IiMuM8DQ
RVcaLP+dr7FIOC4I42JWuThMto5gFE5wNyRMLqNaPvRL3CJOFFsV0cSpVfSQlLvEHm6cbKpXf/6n
n9yXOYBdjrrq3vABjSLZmrYFAJA9lgOPgykjqExZxhFafIsnSkY+Sry5e3CFfalZJq5Nk8NaZ6o3
yOnfeLe28+w/Nj53axB406FQwftQSHC6lYo5gJhfXiO/vHHZSMLlFBD71z/zb+72P2NV3SWkB9Z+
vDZnlWzrmj0QeelLm2fFth3vIxOf/BFgpMUWcGo2RRictApR+RmxzoIqGjjFtt/agTJ2oXT9jTvY
v1HmUHqiL0AXi83SQ+RDRu710NSMXnCMwRZt5QOdvFuffZMp8vJUZiQqzTa4l+TX+iYkjYcvYLyu
Fy6lLtfO3hMdcjdQUSbD6tYlNjmQqnRMegAQoOB9Ui9p3BGTCnZpAlmC66QiQOySX8pseTX5H45T
37eJH28IN7WbaWjwehfnKcNz0k7seX09t+24TNXCfsJfq/qKeWYYE9P0gq8s4c8teLr72RRdB9yO
6Ze/A4NY9gO9Sne2WeG36a07WM6md+WGH5SLokJQdnemfpFJoAW8UOjV2pGzwrOdET5UITPnOSQV
BTxtHS/Fb2lRtWhMlAIJGOxO3IQNCZq6ErgUKboLF1+KbCk3hG7AaKfLtl18YI3O0SEeAYgqMkVN
mjHCYXW46tzo2q7B+k3+HedcapcEnlbyl6Z9Cp9iyxU0Y1JrfkRYnrNhune64AklS7XO4Zl0heaO
SGhofaKQDLjOngFEeuTE9TQomirNUhLN4z0yI2E5GkOHJRqJKSPylKoEvkniwc+NNz7xOX7JwiU8
t3N10+oUkFGJNytjMV7EkAGbjixo2bX1xhyqccNlcZcv8gICBHlLxIaIBfTO0hf2kHGUpzfRumS4
ONbXMDAQWBoJMfvbMEJvXRusF8uGXzVwiaE0i/tgWtmFyyfpvTF4EPZjmaW3RFS3gypeezIPsxUi
CgGm609PsSSPXLCDbcq3OWePzY6OQGx3V9fiK2xmnhz0VTcuJ65xZLPutTHprnZ57kuo1TJPKBjy
wp+oZVSy7vnO0hbzlc3UruRX64T7LjBGb2KXNTT++m+rbo5dgMypMmllA/XljG9Thuyfo5KEXJiS
sy58482Oqcl3FoMS7Kd8JJyRcfwn40nKyNzZV4FI2GR3t1Mhlo3ddF9YA0O+4Wl37g3ogl5dE5Ae
iPI5062pzRRJWN730XQHwIg9gY4ONPesuV00MzAaBn6oAfVlUffaN5xWXUJ6tg+c8DyAMjl0njo4
jvp2UQr6vXofx4B9MPTCPlQexAD3zUrwKvQBzwoOX2SlpsnacvL6dEgqcyG5q8QtxyW5B+j8EAXZ
pU25cTat1/Po8GAC86xczS6nd5vhSykhTxLw2XZw6PZUS/AHGan21UJdRJhwpRp/B1XkUZZrvWZz
l+s5rsKtF9re+juDA7vjyh+x2i8ObFNrQfGIPcEarFm2nf38xjQxRPScuGpVUb/GRwfBg0xUCXBH
oHh0K9YVav5YrOA7cDhtxdMDNTwiihr30WbTxulOS5T3V0MMgrq6Kmz1VTnMOBE+c4PteD6UJZty
2Ca0Vr8Ljxuvr/dspUFIUlQspBkpWyb9qRncXeuzVke91m7nOsaalWXzRnm2WGfPLLbxjEy8Esti
fPXM6TXIAc22qfEsupxQBkvwsaGLwu1NrJg5gpqoDq7QipK496EdpN8GjY1LKADLjnlVrOOQj2Jm
wJ0HCru1tYUi0D4KBp+XWc6bMigEN8nwm9ASTEsgevCurXUU4rUA3o1LFU6307G9xmV3XSLB4Jof
kXXgRlX29gNeTG7g4A/pv5xb7dDQGe6SAF9p81BlugJSI8kuvQmia0bBkaDiiDraGon+KZrc4WA5
7OZKbe6wtcPDRObRctM4V+g9YjQf7ZJS8KAYiP4j0R4QSxtBOq0GcWi2JcVN7ObqpCKJiqUNrhJ0
IjZ9unNmZrdhlHKT1M6RBPmIyR8pRkYSayvJkuAnMRCVlBO8xXTUp/p71zr3vdzY+HHpGz/2+nGA
i/zN7BhMl9ZwZ9rWtUSJ4k9rBIrTAcjGwKOED5SHmINM+3VvtZ8EYLVbZeyxrJjoVqT2roTawJKM
3SPoMB8xS8rjliRlflS1/MlQt0SF8SsT+1b+cbpwM4w84y1A9sJ5j1yRuJq1BcadIdomxKcIZiab
lM9tgTKmo6+H0eBjqA6eFsoglhkRzEQWXTQf5YyU8XMAu+KmDwif7AVjkUEbakjzPRQQjpXFzjJc
msNMooqMAceZvpUvU9cgaC92M3vus5kZt1IploPgMVez9uNQjPgC9QmkgWnUToXNLYGp/jgXYEpH
m/gbCSu+LQAztXtHdt0nCh1sPNrLEyPoWbSpZ9LOnirD3mNqjw9h2Me8t1ZBN/QbJrUufIhyn1B4
2YJgr3PE41J7gaQ2BFkPmHA4eWQcHxJOG6N2CWEZy7kc4hfieQNZh78C98ahTMTWREWki1CpdhMp
ZjYrG10RoVAs7Npg1HbhWx32jwZqI/YvoTYdLVKhUasJDlrgiuPHXjuRvPFZdp9uacyoITgH2ByN
WYuwF2g+JzOdNrLXgxzqDqtEQU6Pupi4KhUucFctYWXUTLQOdzngnr7b1RWb3JHlfsmVza+b+VQP
2J0y7XniiDeykhIjNZSSQY+R3dWK4mVIopSywMoa50vEvd2yLj4aqUX7pHiQvggEU26kLnrCGCGe
WrSBqo/56Sn/WKli9yXnd+3QVTFNewDTcoI4D97C4zRfzt5dgeIqikkDthXL5oYL54p23DrURqwo
9c01WAUm1QCZhvBaWemn0gQcFdVXdsLGN9VpuY1UNJCMXichk4b3g9O/uuND3dQfLYIuU5u6mBqx
a87Ib3Cc3I5UK5Q1nNqZd7X8UXZzPdKla0PsX8zQKm0DS0Bvt9oP5pv5JaWGuobnrGVire2cCGOR
FOH/SRkFrLxBHEoaD4RUt4lDtzEorzucZAVuMovwRpq/e3wAmcXnP7U4ppjMQnxT1K85wwiE5ntO
wE+dFp8JMRBetffIScC2L8Pe0ZK0thZXRhOupYdlLugOodapQbti3OP+Ni5GKAA2Dd41I5s/skzy
49kQrYhpCFAOlEx+YGDFfPr0IZs47Sa3i7cEECTQdGTO7ZMk1E2uYdgJ2/qiTXYqMMKBajcVZi2X
uYswzaelJ6wvIL4IvkPjontxmThAbxjwDaTP9OqvfHf5MP8MliduJ1pNF+vAboCtbsZaV2Ovy1xJ
a6betjNhVzaHldbcQcIRvLF00OGNhoSWvrIACgFWkz2dGKvOGPPwJFBH7SAfa5merbV6bhQeKi3a
86rRgeqCadKhJqe68UY4LEoBdz5D4iVkxIiaOMqqLIHsY/ITGP0Ch+hB5bPjr+XCYq7/rbH/VVoD
GPcz9wWilCWGQFurAqPxLdPqQFpcv42J4LMQDvc0VrBYBmutG5RaPGhpBWGqZYSS7aOWE9ZaU2hw
PJlq96rEX6i0yHDgLuPmHGo8Bk1Kyw4XrT30tQAxmd2T1ErESssR4665T9vut6DLQ62gfB8MRIq5
i1KRfequHUrqEFSttHRRav0iuALelRgZJQATPozM3jghGkV8FWt3o6stjgE6xwkaxUIM1Yy6bw/d
I5EOIkYIIEdEkCyv6y3ZjR2F22wvYIcLbY300UcWaCTtmoAtEZqZCF1GjIS/zFj91jOPzFRbKB1r
JOmUY6Zs+Hr4qCrnCmelk/PmpZAGyBoJpinuTUy3RBy3g9WeJlQN7OeeOpnyKGRdlEEb6tx7s6xf
I4yKXAJLzZO6t0prk/kelXhxD+v8tyYxCGSdwjKLTH7vsDqiitlXydvEmJVYJ/uLwGtfR4tli92d
UrAptuPd1FXzqkW2ThncNFwSYE4YgTgqGxjL8G1W1VsMwDzqs+c4EANxv5bRartkhLFo/RXbBX4D
mhZ+i3a0WJEEW79vt2Exf7UmPynRRPJboYOUTfqb21iP+AnrjGjjVu1h8aJf0/Ymnt7hJR+N13IB
K1KpK9qnaBRjhviReRkKdgK836fB57OT/7qB+pLhb70wmC0yZhC2/RLKhqy4eJ+YoJZWtxdO8RuV
6WebNq/z6F/sdj4OtdqZHTXxSfBbehEnyzJ7JegYawoP80xBlZnyB7o2HXEh5Gamv3QO772se2V4
8EpTzEk9BjB9sqObcL+4FO5nUCnEY3p8EHGzzyhQsy2kg5E5/tadvJtsplEy2LifmGhLB8KZ338u
croOAmhVykNWnB1QUfD5a5vXNGrukw5gUw+0vbJNfXN//fP7MIF+dRS/oTUSjadOwBhcfY5Nccs7
YJPnya8MjUvZUwes4uR3cqlhdK/cvPnqLtFOjckn6uhknUlxPyzTVg4Uu6yAkstIbyj5jGJk12x7
biJm6pZXEMPm2xebyW8q1GfWZ9vah1oRmzpkyQoF+RQm8LZ/7gtDXvkpyY18l3IN3xYTR+SpWM5B
29m7aolfCmXYqziPc8rEbkjWL072NYfBeK7vFrL9tTVl59CM+NtmHoOj3CCjWA8vxCkOJtPU9WgM
mBNo8vBydBDD2LxEeTsZffRBN9092AUz8gpExrpojOFYO2hXHR5cdW7eZ2IIKfrydAzm/D2Jk1u7
540wczUfHJrFfClXqYfkui6suxQR7batOfnMTnttdBhbjPLL5fuzFbBNep/hP+r57zE04fUqpnbz
vbO8gMRJb2tuvfGBHZG9DwXAR6QTI2y4AjaXGHYNRQCnGYajcsyauYL5mHtq3hmj85JkiLw47k87
DEPoAAyotPoD1o8vjUELN6e25ywsbmeerWLM1WNkEIoerAlZ4Klqk924iG7Hay1cpZJ83sLHqBf5
vR/Wh6VxEu6DJK8HB8ORWLgLDQFwuLzi/G01qt82Bfzz3kzYMSZnTnRsplhAbD2dVwhzHptuNiR3
Pliy2CPp2U2KwRTEj86DA87XaqAm2WSbIWTdvow0hvzW6jmYaxRvOADpQQzuogTm4SYfxjI1dsr1
1G6oyhuMFcsDu4O7RpkbpNbpfeaPj1yN+UJgAxn66rGS3q6c+7eEbvxVNCbPuIe6iYEDa4Fr8r6P
bKqpB9XhoyloPFr2RzKp8JyRBHHAp7dxsZ1Dq7jqXwdiISVUII7vnAv8DvhT6888CpI2uyohEK+6
AWKNqUlGcUW4QNXzTx0SW7RT56qHCSOm5t0KZj1z5F9UKQCcwQq/iyZpz2RLI3jwvUt7F4gwKybs
ynmY/f0/fIlXXZRwsp7DZQ8j7IvOwbSxs/jbKRBIuEncrno72BkuN7kEet+BlENWwWjEvBKvR9Ec
lqp9HOkLrRu9IKFQ/FI39s5vmbUWcv5ITF7Xvn0Xqnpcg0TdpTMznKGsL7kKP0dyNARyCgoXOK5G
OEc0wQri1w7bv9QFDdKBN81AyxCsynl990wELXuvapxNfU0NoC7q3aS4F7ZtfCvB7qWQE9ZDXj+e
g4KdpwqLYMcPz7g4GWjc4cburZfIq7kLqPozJU5U9J8OxdgwEsZVFo4fs5QMFViJGeNThMtol8Xj
B5zFvU2BTfC3cUjM861lY8cfYhkJdLklG8mq/VQlixlyR9S+eKR6NTEXzodoOjzSBX3xQTF435s8
RKmlYhlYMoimSrzTF+Xv1432KnHn45jiFS7MXzIvuX0T+RktOWNc85XCt5Wkb2AKx13qpj+wPPZ+
SdcqYQtN51WwTzaWh5kPxsaYqvPUqDPbh0uG4w3pESuuPt4S3sxv6KXc6XD6OayKs6N+Fsc4g+BY
cwZCkaQ4GjfVS1plHzQn1X6shv081ii8ogiMkzs+ZQWHJgrCVLTd7AFa+8pK7XkTtpNPs3KcoFEw
0KvmJ1bIPzOt14T8Wxt38DWWiDAoGiinua5jwzyJFk9VYwS6W2/5+7Lk42Iqbh12zsdN6pgbNjS4
Hr13BWK2OOZxuRGxe5Xxw0sqYPHOXlLsaDx9FiXjTM+qzA0SGWOxjA0Zlm/fDN+mlG9HDIKC13K6
DZF3kLqZ6fC/M/hoNgrwQeLyB/JRei0eO36SMzTQ/V2U9Cc5y0+ZKeAo3vzEyag4tF5zacnF7rrI
d2Da+Kfadd6BiL5MVmKsHGeZYZHl697Nmhufj71bAWy2yBA6LmMlxv+0uriQ4IAAQAONAlpZ+0wp
F54Tuhve5+u0S89hZL2ogemIbDzGScZj1BQrr1QflbQ6hjAtl8OECG8veecdPT51PY/RjCZAwsaS
D4Ty9+m8XItO3Melfxeo6jgpJhme5TkUFkYcF5Q5VtIFU9aGwOjoPlef1DxrEued2Yy8XWnxGh3H
ZGRGfLiTfD/A7VMG/23mJVsVuzxKA+6+IQk9CskAHUTkE9kFXdGXE6WShYU5xr55ZaZBx+6adagx
UbasWeZkE9tdwjX0tYBqkskgL9/Ozj1av5Y7Orvwsn8BTrMtRZg9NCXMT9H1W+5bCoOZz+HLUetp
DI4xZMRdZtXZvs/fuYGx6A7tt0g46hQwG0hbPs6yma3DMjIWaBF/HZ2JIROHmUM3lNeBhG1ObhXA
p0fKixM2P0hU4zM7O/qFwWC4GhIm+QjvWwHiquVfajArdUrNa9pPFkkBxHsM6H16yNu55FfyIKmv
I8Fje7HEg9EX30HD28qfbgrJitdn4M3wH3EWkWxWFNOXCvPpELCggMFIeKR1XxCHjlxZespCU4lR
hXHualKEjDomsqqTXHFopG8CUeAGX67MmujOMM77FDvStgcDtfZ1Cd5QfXEN9gB+wUwuRSDRbkwz
2gzk8/iH4r4PkhcGhnS5fGy/Rvnh13s2ZvdB5Ib3EtZlYeTLtcz8q3YyqBGI8iwFpJuwqH9zAnlr
igfE9LxFnQknMAMosMMFxkdEm3tfD4yJgwDMa0vbNBlIEYgofADSRzKRjuc0A7qkEMqjBUr3ahEW
r+IqXBPO43VseqfE4HsWsF5Zgqw/jpSYkI/JU8OHjzM+kRZPfU4SvSWquZH+tdk++APhQiMMHvMq
fVItsNLZhLKWtpsZQhSD+4wmkI6f9SEXZt7760k0F8PxzpaM0AwsLF1oC3mHcl7W/Nz4p7lv29US
kT9My/uqjuXGKMhGwsZ5l7Cz1umD3xvGjsOC2A2sfppB/vS42DbTxI0gVhCeZrp/DEGPFS/VxuHW
VHlBAwQIilLHcdKKBPSyJNsP8/xjuSPYFyq6kiu4YbTTFaGDsypgNNXDvHUbsCXDIFoymSRWqItQ
p7RuAtI3u2woLkAy0dn4C5cn5aFJIWDGvO6o0lhsE2NmW6WpCuZcn6LOeejjGkl9JbKdgj+5Ft4Z
wSGdIlNtZeEwB4CbDjQsC0nBTAd3GD/NXlE9qMi48J2/HTyGNxAM/I0Cw7otrWi5WshtLplydhwo
11MDHpjLo3NYnvKC2aQAgxeaqb+fsk9KvOp2kM1Nk31N+XgHtnO4qiQgaeUuJzRZ+cb2jXCXuNMJ
wR4VKOHRyYvi17QhbDgXb2MJ1aHL2IF1RQXrzZa/bDcFO2bIPWIK95IK/CZorCeDcF6WqmuLm+jB
Gk1IyqZ/HxnVf7B3XktyK1l3fhW9ACaABBJGodBFl7ddXSyym3WDaEPCe5MAnl4feGYkkjM6lO7/
ixNx6LpQQCLN3mt96xTFCJOtbBZm6KCpFSn0OOTAK/TfoNJma3qDBK/iBp2aryFGB94lT636+p4n
NduUTC4mmyEcpaFaeEbBFsNyt1VUCkjEJtUd76tOtutKVOOtcRGh5u0AGzlnR+2zUnCaPQoOw1tF
haUsXFrpMCe3mTndME/px9HjcJ6ijMKrh2paLtx8aVj4emCGEL6rpwvTJviwhVVpZek3C/TQQnrd
XSPUk0qUQfS3BuBHBDcC0nIKH6m1nKGrs3ytYtsshqWStlzDsX90UdbObmnSxaNNI3x3XzKq0iao
DqPVrttwPuYj+zMowC+wvjl7s7hSpHpwZkC1FmPQJUUl6emDTJW1GBJ9mfeEKKJKbhZZFR/jbu+4
NrbA4XuagHtAragHNSYahvNQUTBOdDgBCabhYIIhFo8olcOjnlMhNpCzLBEn+OusuZZuPp7Z7dLh
8u19THjFWq84zXXoRwtDruuhtgHfBDilSLczM/3R7kzqDLUDpLgDDIUbYFgMUNuKWNdOzsjhCGRN
hzQu0zDDaA7E/4E2NMfHAW+Umvo3FJHZg4jbAlPUSFgxAaSEV1JbKa0x2kdpe2C88Xj6KV07M8C2
OVSjoBraq/6/5Dff/p+iujGBEFXyN/KbLkij1589KOKvf/JPD4r7DykEchnH0AkmMiU/7J9R3dY/
kORY0iP3kyqT4yF7+T8mFCEcKZFf2hIFjocL5p/iG9MjlMjU+c8h0Qirivn/I76xf3ehSNdyhe1x
acgqMeD9qrzxWiLN2pnOLmprWwblxuiqb7VbPVYhG7SfbsvlL2r/f6OO+q8AJARDv7L8+So2ZWPd
45Ncy5yTG35yvIQQJPDHdnClkfV0JIhMqqBOzGhG+wOLLIIbYFe3v/9QY/bR/JIg8ONTadxIg49H
PPPrpwY5SKMWWS0qweIyhma1aKl6+DI8Uxt7NzHaS1bKtEp2Xjkc63xrWu6zqsyX2isBORWyW/zh
iv6D84f7gKjLMBgOyKt+vaJyLFUW2Q1d8Do+4zFY64IsBRuo+RCzTNpZ89ixPlDcEB85/Ps/fPwc
JPTLDeHWW7DsLEakzSCbh8RPj6HwhdXT5wDjk4CUySjNsmPcT1O2p/NKSEIznZh2vtsK3kFpbtkl
y1Ovy+9/fxn/NhhcadG+dAzsKB6x87+lAXmewL7apTSTsdBixk4/uiEZqNcdvOkRiigt4CL901eX
9vxjf/3yaNr4ZGt+8ZCuzTfnpy+fCCXCtIR50NfuNfbsbKHqCmnMCJFYllGGv7w5gKhvu4NmwVFQ
TtizNKPDLRp36VrdrZIeRS4hv9hWg+Q1bSEBwwDcBniD0xxlGRh9tc0vbUUlNW1ab22RfmiFXrKv
YBe7ogwpQOXN3PY+xLNiZaYHDZofUezVqH+Q6rwoPEwFYUblvisJhDGpkrYJZZDEPoxgNrvRBIyN
2JIE3Bw/h0Cs2qovhgw5X2inXNCeHSeD9FiF2jzE1I4crkavFL7mml+uCk9aJ1eZn5i1zsp2yH0d
NWfd92vTrTLKDouut+bQgnBYmxLYOzXXJQE21krr3DOVEeOoDJumS06zkGZ/sw6L6oB2i/ZkYX8n
zZLz11Q7a2dAEpt0Hh7s6hOlG1J3VeFt8upZVMmpjEV8GFLIA4ai9wKABhtVMctahEkYoskMZIXV
XU4UghJfA8dcE/846drVGPBzU0l8npJuOhVG90jz6dVx2Wdz0qjOfl4coD7cm4Dsdl6x+mJXBntW
gs3dMTogQ6euNBYkXQOdCEZAMFH40WvucICnAIKDDltk+MGacIF4ZVJbqttuABJMFAVhE3vLjZ96
oU6AgB3Ol5q5bwx/X1cTyQl+9y5r13sgp/RQYXQ52BwXGEVLqZz74HXJvhTaKwSc73qP0WW0Sn9J
Ksat9/G44UUHKNQ3KGfOyBHWUWmZdAg56PGA6ACUr7GyQYInbPKNLt64sJV2rpt+cqzYWvvdbPOx
w6UNxHoEJyWNtl4ZYd4sm7LHo03IDzoKQqjbOS8B7hyyZ86ZRvqsmYqusuexQyUDdCEgza05Y0Oz
Fu30hFkCf36lEbI+mgi+qYPA17bcXVaCcAoESOPJtOe9IkVRxulRZ/tEu4UyNQJjlKlnsO+T2w7X
em7pqcZj9+Y7a+WZALdoaK+N3q521GG+pehpjpZ14TV7MAtHXpy6PYM4LQ+SEIrHBpxybBCWoQuq
F/6w5vvIA27eSxsN3q7P9XdSXA+6TXejdJxp208uMEg7/KTpPcnTAZwHOywulpTtFk2KiVYoDBGX
fk2bqQU6Tfxv2JACGYzsvEjKPBlQwyimENhgtQn8uUoWq7KuLlZck60L7CPz6dJiw+m5Ly7RnbUY
2fG2xdIVYbx02nMAjXXfBwK+jd8ehwFJnYNgbZvFZ2DZ4kK9cUGFPd14IruFomVhqLRjaHCpWTeM
GM2aPaSLYkvf3Xvo2jmKNZb5rnaidku9014IT12jsMieetA+tPG0eZZA66eTLV/Zs5i/Et2pGDYY
8qqL9OES++EbPU7oylVBoE7jJ4s81fotU6CJTn2ETWlRMs+EXI0OZlKrkQfT+WpNLrrSEe+eoBf4
lgov4qjLzNiqOURnwExI+a1winYF+w75ZOuBZ0lDe41DHt65Gmeck1ikRnXtHF2Q7IoGQxnINZKC
LwINiNTivOwIU00u44BoXjp0d/G3nwwytDeUgjhSUtkPNHqPhTdLctxtXw53WoIVHCWYe2A0inI8
TdzBw1h8NmreOZPiEIbF8sU0nLspGzB1kJ16t2FirQWvRrC1DJqXWYI09EcbCPCZBsdGzqFiOaok
MGIucswV5YwX+CmvRjH5i76gVZsADsSnoWmrHK1QnpbDyjB3EV2YRa+4sYCsk4Pdjad85C5KMgaC
ukTpgmF5AdW82Wee/2Xi+a0KnAsLq2HhmBBebKk/EvwNQm7+BlLS1YKdxtHYUTVTODo/p6avFgYl
jpDkpXBqf28GXwcmNorWERJoS28XA8IhwEpWsZ58GyQSNYBaWZvK1LadZlqnrNexwIX2Y6I7h3rM
PIY+ss0q9M+jM/ECxcM5GcLgoCgSPOiBXFlaXGJkYOIcsu5Q0EgyJ6b5QPEAclaunQk4grL9WnfQ
5xYF70mm2ueu40jbNQiMDYdtDqAcefBgoISNu4/jEYlp623M0nlqc1p3fvBG+uPwWGRLxwP0XUaY
7oY2d7kHfXYiH+PGb3d7VHcR8ChWuDEv1bE0jEU36DT9yW0li0NvuxaHaIX3Qx9YYFW4AaIq3RrF
hMPxmmM4CbUZq/84h3/FOxZvNNQhedSWKlb62Dcb5SKYc/rhhE/lr51C2XXJWtj9adBhoNdzbPaP
n+FaX4N6iJZlEJSsCybJ24PB9spmlPgx8loQuhTVh+GC4TmWOgLV0r8VCdFZhWGtvHkz4VR0RNTk
cuQskeLqzjcrYW6xZlzNmDM+KFRdJ/b0D8jJ6DDpFFWygfaE476mdjStNeF29FQ1hLP5BKrJhZqB
xTcSyn1g/VQIuHejx+D2srnNHqs3BFbx1k7WVkBqcx97GxTUh0yU6lCOTCddoi2jXkBjqBVuRfis
oqzHY5/aV9e18a6KcQ9my95ODQU+0bTR2hxPGjGC9tRV+04r9YXSM29Tdx0xhHlkf5IUW1d64hIr
NvlQ8tls5NGUkkMAlIi4b4rm8Jl6tPGarfCFQrYIhvZTRt7EknoV1rjKubU44VGkvnZZ6u+8iuDj
VvrHQeK1ruL6DVE9HQ5ZufQoqZYiCtr2TXhmm9kfOrtfVk5REoyF01CZXb4Zau2lsbKPLB2AvJQI
Z30oD9TdXfpO4i02SXeJJczNRI/bnU6TwqSNDBguJq21zSb8bjD8N6QzHGOKCmitDdL6IghR03uX
InLSkLZQCMA7OBuCjdka3OMRBtEENDt4HVJrxDdfMLZhp2iEd45ELOxNg5S+Ec9xOZuPA1zIDW5k
F1eyTzYaRWQi2fArZ4gBSIHa12P36EofQg6CBTlbnJsWiAskyRTzczu7oMPZDw1hCGnFxXnSWaPL
AMNpN7unJTZqf/ZTOxir3dlh3c9ea4H6O7C8rTe7sEuglqU3Qh9BIIp0XM5+7YHiZDr7ase22uG2
PZHsnOwM5oHAc0+idXB9Dzif4d5ugpKWIdxCJOjjS7EDBM+CGaP3zx3E7rMe++pNLcD17HPRKsU4
N6iaN+didqCPUY8WYVqRJJUQsFRgVJ8wrINEWYYY2PN0esNYcMz1x7J5R97wPc9ZgsrZ907nMcdC
me8KbNo5Jk6SINGYA4hA8gCIekUv825jpS9mSz3GeibzpDkgV9hE2O6L2X9fYcRPcHlYjnUtlEez
X6Rnx2jOCus+euhjkzY0x5AMbCwYXSsKMTRR6nZbFOh3OzS77IDVgKykBZ1HevmDOyMKGm96VeLW
zeiCZoYYGAimnBlrAFGEct5W1+plbRB1QquMXUNLiaeWGB+zg24OBJYAkKM9aff+1opRj/tgMx5q
m6qth/q7bosrbpVhgeCOzaE3Pjol9TJsCbCmtH4zaAYGzjzbVpX/NSJSpBvMb/PCg+cDeKaPNUZY
W3Dva8vW31A/rqOEFqDdYelte1Iqvf1g8exLQH4Y0/jadSivLMrXshq+WEWHK1c0b44aG2YvHPFf
YblQEcywqwB6A3zkW9aaTeWFeE9taac1+RuD2ZJrQHGAuK8rHn/2nmlNvne3pJX4EgvaYUX0rYbU
w4NFeJa5dEnyjEkrl9WFRhvgScSPD8ZUn9KKmzgAalPgBOzMqPmjgz5o5Pj2J9r2q0BivoEtig+J
OjVOHPaoiz7DIx2P9amvVL4Ks4FygE+YUkUY+oPtqtecQxr+EGuih4yCXy4tNAxTlz3YpfpshiSt
TVSq6xCSaJ7+SFjwHwVSjyKwrkmRdAsaEJJaLS9IMhObekACYTLR3vxSluWXwO38pdmiWUTfhGaw
XZFFoBbkcCgWMXEZAv8Aozdajo2/NhJEJcG6BBuwzCxEICKgrox5Z5l38J5yiyoLSUtLNhcA7MLg
3k60eIQxHOlmr7usOREUsS8N55LkmJOsDJ1eVbWHKtdegJNOS9fs0GZmVBwbuQ10feeqbBXGY39J
GpTc2Po3keLsM2IGiTRjA0QVHeqQjouwKA6M6Q/SYrZGqrOLKVCf5SYoWdOpAYa4JBLHrgXYAgZZ
3A1QJQgwC3HXtmh5tnTfb441xOdMpa8JlfQitCQdt+7MCnhjJ/+CSio7CV+tVOSqnetLlCHDTKQg
8MR0hnXXdGoX8MNd+ysxhMCWGnjog/ehsqA+BO1YH378nxA7tmb5w8S2fD62YrFuHlWaj5xUgOtz
/9ad2b0RWXcIjfhL4q/ZULxWNlCQ/BpI+Y3wRbQKBk2wUtUkM89TddV+baW76lMKCR4tRr3ADk6w
3nKC3U2SzVmLoa+1cjWFZFUl7hn0A98s2WSue4m6z54Xfk5nW249d716mmuIqXdSJrssHx9bxmKB
xsMdmp013h1HNUskxTsB0Q75eX9WaXgnJloQ/zTSvkDzsOzahAYG6tfGtY9ZidR1dAd305ZMlHFN
zujsTr3E7vDWE3dRdjfC+3iNkdXpbvwJPuVntRgqGNzoviIaU066y1lQ44qjZU3VYazpIhWNhZ5f
q48VUR2rpkVi331So3si08Jd1iIhts4+6AY5kA4HbDzRH0qtHcHuHUR7u9QJcGTsshW2R1TNgUNY
i02ngK/Eu3YaqhjOe8VtN6JnNK7eUh8RCUchsyKk4GPuFyvNRSKUjwEkZoIcGt+jrxcizhui2j8E
gMQ9OubXKDJeCZtGZMt8wV8vX+iRBY9sVjgKZjQ/qqDaGdx3KOPaaaBKQQ+1e4tl/8UJwLCLoPwq
aDjpxqxrMyCKaIg+y14cuzIBSlDrrxoG9mWSEExRTMibjFrg4YloqjbFCLUSASz8SWJy5+luyhEu
O2746E7zYboqt20y8DedU2x1EAajfmXbhHFY+OzMISBBUEuPODJI/Q1Hxg+ZVqmZXClmHZPKNj6L
CPZZGOi7MgcKqRrrGHaNf6gG1W4MBCoYHqaLWdu3wTQx54vR3djORHt1QPFtlsLcTJ+KoelX1Axj
VvPikCglVkqPtkOLWkD5JgndpU3XvSwu+hTsOuW23zo/XkjpIsluMo78A99MacFjaIB8kOZz2Hog
HSYa8FkAu0Y9mjxTLaVu1eaPjrLKUzPMZFb7VjjuaUS1EpT+hyvjTZWqfYXnDr23vhir7i1DeAP1
AA9Jm72CtF15gVx6rU81Qi0x7oNbUEiASvToOVOc2SXU8LpzSmOOnAkohMh1/OhRIhp3jP7RDonR
UtYXG4Jwg/rC7x20NX5d72IsNrxfC9OkezRZe2fUvuoZYjZN26RkfnY+/hJezUDzPmTfAYpHul6I
m44HP0/z98zCYFZL5C4hs958gO2MYj+zVK1pgsPLlk/P3FPZzm6lAO5R2NUnS8U3JLbTQrPCbU87
mVktWhq5ep768FWPXhLq6otUKXcbQ7exyo8wC/rPRuSK0/yr3kJQ6PoPOIGqnWuBkjLDD60ekAqm
4xUQ7CVIJc6bGD4cBQfWnRiphbfNh4oEuXG6x01k7DoQyNSbgjl8ZThWfXbReT8fmiG+Oaa8htWY
wUmfViJNsBDVETGkhrUGsXNvBFQH5aODqZy98tzp6iD5CkVU4jmcfU19MK1My/lEuAEM4/pjBMhB
kCBbhT4IQVyMry2ZxWCxp1dUFy9BV3IK5ch1CkqNEUiOQUPNwC1oMvvQDVh9sqk6Ia+kpe7D/wVL
/8Nqao3YCrBp4O/3P3y9vUEoBkBB0VOTGzV0X6FBUvFBjT/4jtpQ5ntzmvwjxgrFfHrm3XXmP8/r
b0mTPQEi3oTC+DJ4iFXkEH24kwnKEBYO5hPwlRFTyQA1NCc7u66tg8Zjb732VFsrpVH0pnlNx7Po
xzUVwSu5bhwk2K1xnIW8G7k51QjENXBbfHIFYw/nVrc8hZo1Ut/o/R3JN4BDz00ko0sc9NlxXCiE
hRgue+NRK73P1TjFuyGFcWOUoAEbERZ70wIcJYEmLgydZLY+bB4nb6/rlThUOFzrZBzOWZRESEpn
ebWlAcCTqt5lug3pjkKjPtc4iMtdmSgmF1P0DrgnpHP0NWa3Gc7aoD1SJn/frErZRvuyyd8oLEFM
ZfrDQ6covdnmNSOXSAjjkxQ3O6WCxzHuNZh1wCNo4gWgdA/kTfS5LkkEluzX4sFZ2xx6F7VWoXTD
ScdqWKzcKdyQJ9iuUsERzScnhEPbA8J8+9Ck9is2WpA+AnUFsRsEU98nkyOvEQ477NjlJinYBrWB
9HaaQnKr9V+1mNwOXPDx/tBOwJGsEE1zZVBCTIX8zhaHQFLE3wi2vKsFMwLvGh8wEASoNwo2UccG
YRSFs1WVTSI27OPYK/c+E8Qafaf/lbw/JIeieolxZe1Yrvd6D2e3F7la+egKkXf32UEW4YcBj3gF
og1LQsDhvU11ZND4EWJJRlOOmTVE7Y2Tow+WdQUCDvTzsQZPn9pTizcy50KDPFv1BIwvE00sU5W9
5QhW2Ii59UMs8Iez3diFzHaLHjHvRreGknmaAMeO9TbOeBbeiGS9b7OVhx4iNF4tJP78Jo/QZbH2
BL/qCK1ZohVpWOvqlyBi3ZQltX2S3USjNxsmvT4dt1be4EJCjMi2qgrTXVjRAOCQRf3n4BrztmOk
uFznMWImTxysDrFZintq40aSWAaZrw3u3JK5035oiPRzZlpzPHLttf9M/Ka3ykbKor6WPMZmf0Dm
UG29OLXIFIUXmobmptXj6ZQlyOoMa+dkxRMiZ7Eqq+k5B5n6wEGclWEIS6p9HCas/ilJqnVhkBS3
0DuqvaY3YKbKJtKpSZVHkVravPTTRA6cMwFv71xXYaK0zrZmHl2TYREi5ffi9qaV0Tej30VkbhDr
Tq2R6J9moRH7Zb5VBbUaYwJdOXnNps2RWpQWpzKmXbpwTjROkOmxOuVRvk2KGbBuVq963fXQk/yb
kIBChOlGbLYoTPwQxVs+6vWxHBgEDvI4rUUwZlN2IYvBBT2FK4AZCJDowCnxR4ig2csTcZZfKrw7
jbhUheEhC6LYpOe7PKfyKTwKUj/6fv9F8fgDxYOQEogZ9Fr/70KCT6/1xzdiQ36WEvzvf/Yvkocr
6JV6KApMgGa6QDLwl5jA/QedVES1NkhLnf66pM/9LzEB4ErDFLonTfAahqVzFf8SE7j/cGmIAt1A
bvOXzuB//o/34b8H34rLX23T5rdf/9zg/7deu46IwHBNTE2WpUvT/a27Wti5k4zYPx7GJvleu9kl
iUzCHS3I406Kw1rf2sr6VtF4akJsMJpS4DI4vuT3OMEDUmSXn+7fPy/wlwv6N8rmjytC3SA903WF
YfymOSDmViscn+UpHdWzYyE6TCoYyEgZKWjSYuXc0PZAErt0raL0nkUj3DhFlatzs7ttPulx/Kg5
cAdgYLM9HBCXGgDE8+LIBoeURbe/jkX3bKtg3WveTWtiQJZrq4oIVyhL3MjNfmz5qmC67jP7CRkg
4uvAHK5j1u6xmsN7rgnLhRCQ5/dKBN8tzJN4Lt65Uxs1XYc6JH1cdtcBlWlp+7d4CjZTz749obEl
fhTk0vzSOd21MeJ3LwIs7W50o7zkc96zT3M19N2bLPPL7AeyzfaKpPTUda8VKX5EMPctJajpDBf3
DnvtXUEvccr8XgTpvSvwFnG+DDysmQrXNUi7+lXV2kYrE5SUXh0uxoYKXYKH3pLYhsF09fG9L2GR
EZfpCTCBaYlweHTDzxkT/JjcJcWYhSwNxKKSC6wJDBmDFxYx6njBE+BoaHD1PumfMEo9WVV8z3hy
mKfOhEecA6GdYuIBXW/juObZKLkvdcbC4HmXjmFWhvzwhoEHCgDpXLR1ZHGyTEBnI1hIKrfnUc5X
7jogn3C1Uj1Z1BBmtMC9kFFAqjieVjBtMLNod2GTambKoGhWvaVwmY8eR+qYk9m6mE1Weltu6rh/
rip19W0yQJtEPjXeJ4fYE9Xlx4o/k5Z3q3WQhFrzmOfNlwk+8h8G+awX+VnToCMXpldmz2ISmLW/
K1yaiPpjbzZ41ecyM6ctPPIIszt742fpxRrS79xzYBKxsYoryBKl9s1MoUUYd9HG6V/z+y9zws+v
nP27vGQG5PLqULVCWCQc9zdhB3GB0D0SYkNznpvs1LU1Nfpy0Lp0uijK3+QZGDRNPRtJcS893sjZ
zJWXWLjGB194L1bR7otwX4zxZ4xS1ETjM2eIoxUqatTkCrB/voV2e/WlukJ329Q/cIkjaQV+QzWU
dzcLQ/rgUXEh7IEyuvlNs1Oiknk9u2DjpcGyih04tOZx7BKU5tpHWapnOnVnI+dgHiXFEg361tBv
lYmsLmWUSq6pL40n8mDIeknvFjt4wtP05m7SVZn/KfKEt97I3v/+2Yp/IyPNdxPxmItSR3jO72Sk
epog3E6qmzVT65BTH8mCz4Mo7hyr73Grrbpvjmw+/XjXq5r5xWq4jYBSsRjLXUA2OIwODptEy2ER
Iw6UKy9XcjS+/P2FzpK43waha5gSDaYhYUKZvwvJSlUEdeiMVL+mFtwK7j879PFDF3eapmc6M9sY
EXM8JPBjswuWVn8oby0Bx3qWYS4er0NmX4Jha/KocVaeTSYsK0jPhSa/Zfo2ElSFiFgkmJFimc+b
muPfJG/0XurFvZbobax2D83+nVizbVSPVzZC15DGrHAzeu7ZzQtGPCTNou7yu5UySowcqyCTl90I
LD3tvqM1HnXR9zYGi1m2z+k8YPoPgi0CcmfDs8bUkLvJOcQ1zeb1Iszg/ce40KyDUwSrgTUPgSud
PqbJqrgq2AwPvpeTzUDcg52crTmwqMOWmZznETM5wGARLLvNcaTj+iet0398IB6vIWs7I8j9TffG
uqESbeSBdJSWMH8D5yXtx3IRL5GRDmcigsWSZUcxxXers9ZKc89EkC3xJH6ZQsDFddhRnOgPOn3Q
iptGgPv3vx80s4rx3wYNSizHZd/CIf53NVZHKrLIdeaKcFYCeghZTXDWbfccqvToUNFnsDb7YlJX
elv3HIlubOLf8SQ2Ga3Zp50G9a47hxFrqpkcUTOtyOPe+GF2bJxmXyZ0rMfA2k6WeHes6mSNX8FU
g0yMv9sZVGUtPpeOv0qm+L0drS0+v3Pc+U+DfS8gUsW4Feclg0Vn1ab5XcrmqSioy5pqn4a8jqTm
xGN66Tx/5WfcX+STSUzPgNP2EQ3eRkvKm+8jY7f6x3bElN+WABTKGakNTJVhNJGXoJzxkTCQC5pk
cBk7Vd851H7z9TWZFl8KOz5LEgDmB0UO2b7MnFtOGT1OB5BYyTFgaY8k7pt581E71hZDMrGUn3Kv
hF2JvRsax0V43TWzaNrxtYMmOpehvR3BNPYMwliYnwjG+sMi8B+eq2Bv6uDax8ViiVn895PKzktz
RVHCZA0ITfdh3kpQSbsgP310bYgkXmL+SVP5u8qTGRK6nelK1KXIaZ3fdp4JZUg5KUaSa5dAuoyl
YR5N+81MKFCxGhtZfxXxvFPpTk0MVi1BEBBodG/Q4BhG/fD3A9v4XeL543Jcy0F1byPjcOcl+6cb
EHsxQJ0BIXbGcC1k8uQb3fPk9Xj4AjZogSheLCo6ymyeiUpy/3D7xfzjf90RzHADm4240CWund/u
fxXg7tMCVo1IevUcNHk2ICN7iQ1sycBODywAqFjtR08jvQCwKQDdo6Z7nnFVYGlNMgqbz2ROZuzs
8FONKTOZpib1ILR1qFNu1QaizlU1XfrO/dPE9R8Gj+m5EmWohFco5W9bdt2FUyUE7Ru4hae6dD5M
SdE1MPpNL0K0G6KYS2sjGK/5tY8zyqnlSfrlIhPOVvO+GLxq2ACKS1Wz+v/9g7V/H2eGcHSHuGiT
Zdllz/WbXpo+9pjaDod2DVTgKEPjIfiSh3IABSNpCpOx6ZOkSyX9ajS2hEbGscEd/JdGjGvJ6vIw
WBqpuNlRS8Iv2b3jO7Ab1XV6S+M+rDtjQbFy12PkQZiBMMdCetJ36ByDcOM1CJPHQT0wtyc0W8tF
YuFx0xlImoYKxpHxe6agHSk/P/oxris8nqsp5ijGcudUVJRxFT1HXvB9Hg5FxQPNkBI+xDHHkR5I
vqaRui5YLvRMexMhW9yhRxoQ195T3oUvw3ySCSWNhyAs8fol96jJ76PHLr9z+tcW4/gf7jckyN93
QIbJuRkdPAdLA/H4jzXkp1fJUA3EJcmGLs0qZHb5cVIOo1HQk/btHSefxPsURum71F/1fDxlxYwA
928RLcZiavEDcX4CyCtjEtuN5Htc91edTttDLzlvWfgd68r5sJ6q0vzsdOZLf2xCcNUt2g66FqlP
Vc28lpywEi+9uDw4k7mE0mtYr8ywOnGSJBrxwzbKQ5C96HOLqWZWpDc+azwUKSYJpvDQfcvotyzo
6xnEKMU9Ah1XQguLpt0WnRw0tkp7Dx2OCWywiDKiXTdo8PU6e6AzArtqdODPxOxFF5oHwDmjNLTo
B5qYqqlNpvpZ/lBMCC5UCSqKvrQHkA/WIjbaePxEnIJHgRhCOjMGGKbKorpeFiFyBlRRWTNR1kP2
Hdk1YA8VrfkaE33xcu1m1bAeupdcgyc+2ZDXZZHcTHACi9ZFy+eUGUn26SMcGHLObLxXtu3tykzi
Nh3JRowi79MPiXTcc8HTs2M7gv4JtHRtoCZGO5nZCdTlD72zO6Ubk3ooueplvHakB0wMjfOKlu+1
SN1kPyQ5ABQLTKVdTseYJ9rrY7KH/X8gi5qyp9A+2475WtvV87zozOt809XXVmMimDfPrk/ekF5O
Fnu0x05ymLA0zrDGvJ8kTfTZjYarSNI7UJ9jMJpbstMpbBv5PWPsqUFRc1Tddd4LaLn/NGtZRcsz
i6v8GArZ01hEmVpDUSj7PSRrDiFJu884m8Faib9rE+HiRB0KYocW3rHtQcV4tAyJC+UV5ECMMZYQ
0C55LyZrEZafOztGuyOi91aEQMsYVW70nmlyBWidnK6Z8iUp8FeMZo+RSV4o6p4oeq/C6iAj+tVm
fpz9SnYcvvqi2ZMHeastuYXg/Q5X+1KayZ3z+5Wm4rvFwdnts+t8EE9ddUWccZ0AeOXVLDvrdMqJ
5aMscvqyfK9OS+9jHd2HPv4emnMyoRw3fpSeG5NIAVDjS3iUT1nXXcmpEun0niafueBbk9TYRRl1
EEppyIIorAhS16dKW07aWlc6BM+kwOeVbaNkQDbW9Td7EncXYzZVZyr2TG8zReSB3up7Rwwy79E9
VAhZ0fYxFTImZaFn5NPRKk6b43wMjx3Sq9qnhj1UZbo38vae54KKPr6jsCeicSApft4jORBknN67
Zc+e7639JrsJ1T+PA1GOplWRM0lcpEFOd4Kfy+mfsYZsdd3ajql6jW0asuG57aP3JmGCSfNjWxbH
nnyLUCMyktVo/j3aBs/z9t8egd4Qa2ta0SZE6WQER8ft7sbIZF9QVp7LSUh1r9lcwnFbMhEw5elg
ttHGcfcDs7vaenqWxE9CxN8xnKhxQXRNXjJJKgkZ3vHo3ZKpupVLqJ23Oa9ovlzlj7wzwbxfHFjt
aUNC5nhGmP65njqaqUz4mkEhpm6fzU6tiM3Fd+je1Nhd88C7zRWyJMyPaYT83duA7MXQzta5oNo9
IQqhQg10Xz0X6O1a41sEi2X+VMj/M+wBT2NyZiDFmk4VX2NAfaqC/pDRkqReZE32BpkiAmvARvP2
lVgwjmIjtgPMpJwTI05QcaGugptkjPo1tbNL18TvvYPfATywSb3eaTnTBPmLEcJ10pL3+ThBkfHK
Di3HlW1e2pDTce0AfwhsGhd1xc/NRroLEfdPUJJjQviUeqM8iL6AlEOSfY0eJ27Z7heqetREJfDj
ucH/Yu88liNHtmz7Lz3HNQfgUNPQikEdZHICI5kZ0Frj69/yqPvsVWW11X0971lZViYJ4XBxzt5r
U1gjP8AavzWNuAu98Z2V04SvUHPqvQ4rxow4Y9VN667mXFuPyC1fyvRV06eJry/+bsLoDoF+sCa3
NN8Dd7rXGXnw8cC2oWM9smnMaRA1BpD8Oid2e0SgHiLNrpU5oJD9sc1cY0WwjbcssVtACqujdT/3
P/I4iJfSx5oyRB0iVh32Lq77re64+dYvK2zAgD40eoSbxA3alVYbe9j+VGbd+MuI+vcbwSgraARV
DbJYIjZXFM/WoSREyNXbdk0OG1jM1waY2v52AX7ttrDYg80ISANFotZs3fLIwpQc4A8wSYmyW0qD
G0CiFqdpsmqSiw1Dai67ZhXGpgRTm6BoZtnqiEZBGzncd5X12NoK4apxx1qTPtPAg7XTklKYuZTa
RsineawR+16l3srRSo5O5tftgqyx+ZXACFnpPURbdt2rqf6ZQ2XZzw6CjRKHJY5TnrdVYNy2Zm9T
e1CGcNHX+94OviftDGVPdXdszMBt+xhmLFZ2mKe7XCM4ba7PiYG7v/Hrx4L6LEC1UoWgdTPyl+Hg
MSNs6GNZy7hADEivO9nV2M8t+EbBbExbV7VCSZ0vpAun32GJiyyj2bSY3WWWIaKPubYgDxH2BySa
YxarMarUeIqb5r6iYABU2bt3xhQJLYfCBL3cquR7oEV00Jw83vHvlS+ZUTXH5873dGy05DCw0HPj
bsX9skPsNf27DOcPL8Q11OX+d2GTq1gVzgBdW9F2MJOYvd5ypGZ/MHrTR0HzKpwwdzPFDqfOQzoL
o6NfQayKqOJXO3eYonWZkGlYyu7AiujSt++/MGZTCTFjFtm+oI24zKaGEZOAymnDowXo4s6CfcMO
Lz7ilsWQIxpA+omSCFYPSIWvelOwZ2W0FBpZGKlODJbpp95eDMGbr1qQmNNfuzZAu9/ybIUjASFr
9dX68DCCrSJRkXZDOxPsLt8uwGVWcg+ZJbkH26hHYcw89pnZ1mtjo5uOvD7eFw5ZTwySLT75b6q2
B7AH1NN9B3GmoKec2j/bLPzRqsJyx7wfatNi6tI7ux6fsuQhrjVc15H2lQnBnjnGAJBcScV6IU6b
3KgQ3gnlDXPskRcVz23P5NzCaGE9rRqGGMczaAfodgDdAHQOWWio/gPFwIP+BBfjo9XSBytnMXAK
f58LlF1N8N11rL6Fpt/5bbZRFY1xQqVRkgfdsiqpyheCde6aCktL6qKZXDuKOuovOjiIF7ilvwcn
pQx6N/U9nQkF4fDYzZolR4WJuHhBp9VCjGyyXN6KaDNbioLdT+rcyuzDGafIPXy9j6goN2COuFXe
nNpfhZq1q7TioXUKincJWuTo2jghCKDwqioXns6qXoIgQw7GQGHIzR0LG6lFcAp/sKWfuYxt3Nvs
gyHv+VF0hTDFWuBuxkobl3S4CDXK7wAuPEqrDQlZH25tJ2w438Qj43r3OTS2Oe0Vqb1OUX4n6/Db
nKKzXRfD2nX2o8O7slmfVQk6Kujv4ONZtmH7mc+YyFOWNc2oV81ooKGfDjl76XXDzO6lscPBDhBW
pDMwBI4KKRgFKWWIvPnO+dhCtfuMqMS3DN24O6q2AXE/bz7Pi94U+766c76qiu/eLbYZyiaPVTpL
0/M0pbfmTJGxjVSb07b+MTf6iyqC1b4xLFQ91SP+ohc4pnjaWn4v2saha8M5hQhiVscn0QdXC0O7
4dj3BkuyktMKR8cxzttVh7gyD797azxaHO5Dqu6JdFjug1fkyw+91d+7BQmXc0moeDbSYrdasHR2
9lz53M6o9iQNPNtG+zX2NjsMnS9F5wgpVMdL0Vk7tO265WLeoM8Hq+2k3q8qnqqLUV2hLjOQFHYn
tYsa6fgsmpB9qZM/2DV1vpiH5ISMj6qbOA5En62NfLLlAyKVdxP085thHqKWLTBGCA/7JkTIl7EL
rrbxFo8eHzwfLKomxMDOCfbKfcDrSObkNNacvwM7vKJDXJhRtmfInTp+OPusj4mS4mjE286vzn0Z
fkeU21E0qKEcfU9z99EyrG+dMNVZ87xkFTvtHdMcutajrLo3ow1eA5tdG7a+B/VhgX5XNZSFLeqz
Gq/qMHp70erDUC/0tkkz7zOvOZLfeVZfLfSnjTamx1BC+3TDtZwo1vhx9qGqnKoA7uPcixv6Kq3x
XA7VSol+OoSnXt09hYB+U07EesAJH9RZZsmHhleeNfXWkpQru5JN6kW1MNUfqT1nkmUf6ntUpTHV
OTQMHlFhxHsfHTENpQ+bo4w+swPFu6emDrWVLN32qSuguPC7sFdv1ceuep8s3k+quO/W6Vndn2iS
s9tS4U+MfY8mci6QLpXpla3tXuQPIk4WcY8CScz+i2aX25ZR0OrdITHTk9kcM7c+NKqZZoTiiQ92
YkiE6zzx9nHYvzmqb5sBZTe6Y9hxw3P7zNn5oor5t5kxinOE4dZLxJJtSRAL7BM/Uu43JdgI0X7z
FlAe0+PgmMvsZGnhd4cncJjYComcYNF2bYcP+eSf/YIqmlwBnNuNlWkt6bzv1KRqBBAIzWxXc1i3
GACW77xEiDMRsql981wXJ/DVB937aEinUEhCzeY3Vx2vtPaGtxZjRBgYJ8rvdEZ5CWlQfEizPqg5
bGw6Mg7YIauHbAv7pZ59Mojdl7Lic3PC7o0214Oqf6sKeisJHCJFcDa8F23gyc/Oi+rxVtHFMLsP
1eaNGPe59paO2a2/heSdkV291OqMxC4+5JThcc6p8D6UafSiqakqD9IHb2aWMxMKzhR1q2LAs9ux
o2hZHeV09vVnkt4VEPU7tpJvnw45xCgAzWb8IhF6lx5K9OEZHvWF5KxgZWSgN3ctJT8Ow/i+RxfA
vTdfDHt4MpUGq+zJmHPddZwWxLS7vY9BcCPUbsJDSQVcvMJXeYBpWSFF4ygXE+GMzuV5kjAz/Z4t
aWgN+DKdYiXC6dONM21JLj1swQYX7Rj19xTzz2za1oOFoKnlE3XsdFoTCMuGxtpMRIAscp2VOIu7
PWmGqN8pwtVW+pmLLy9GLJVzvDC7V9QXRMMG67jlU7HNCEMyP8yq6VOq9WcM1GZYo0Mk7Bqbk2p4
2NB12sLJ1rer1VFVLkxtukQ+tdeMZPU6+Yzb6ZIgVIQLc3E07tL1dzU5TKBxMUsh57+4gfbDzPx1
6LAtYuHJ462wqU/CWDujkmyXbKFxxITEmTTTkSboxhq6ey9kC16674gB/QWZBgSMeAmMMeNijf1T
YpZkAcnhiWIVuCyOHnOEIbSpOfoU0acNQnzhw2v1TapxjmafsSeRAgFIz9bDa+mZO+TkbCL7bkNJ
6JfH5WlG91Yl3Dlka5+grUsDHWvVSu5ZK91DRDoHk+UPyMrYicv0czC150lYW90mdGEaOzhf2rKM
4/cEOfFCC8DZoX3e1rjyAPJvSDKlJOv5/lJYmFBbyPZ6gK7udqlNSkSVY89KCsgQIfICNfeHlWO9
jaNQebh/JWAwtk0TvTZ02RcmrBaInCYWBQJScCuvrJoIes8krUHa9a4w6CZ4zvBIKxRVcwrKX9LH
9iVovcppoXRxAJxBtS60+d2Gr82ukRt1sKkFhO6B3qbsP/WYX6DsCKUP8Z/PJFjtCkACK7rY9c4f
xaG0mH2lxSGM9V/H12qx4yPKOIJU65Rpse/S8dPAh7vQIW6hjCyPkQfH6fbr5Rg9llb6nsM5WMMk
ujiIq/uMmxI+bqSUgBTdQqCS4+iJhQAeFfp3BEway4SolmXBJiGWNjbyPH24PQYdJhPBnTnFhIZW
c4nxNGjIxcmN52oGJ+cgzfCmhBzryGIohoAvKxDp5N0Pw1agDV2EYXLJQN/Ewk63c06YNfEYzgKy
7EzZKJSQjv3T7UvPUvOnl1TLqc+m1VA3p7TCGY33h+nSGs/4RTj/MaPSZx7ZODv6Q1wg0Yh04jIj
r8W/3xjLmdgbAnlmdLskZRFqX+ktgpiOD6cmdUKr/OXoo5+WCANmi54/zw1PVxpSNzag/KN44djw
mWqtsZqANDmCxQnuJbDJJtwjrKRgQsgA3zgmxSi6z2rsN0agLQMJ8ZESBtg0NSVRIBQOWUQ6ahrP
Cr5RJbHlYS4fVDEGGY6qaeAM8NZEWzSYqNflRJokExwLTZZCT4WoQFDwc+gJgPMlVNce/zIiwA8a
YvZiQLMX5toyCaJpDW5uBxLtV0KmCPkOm9GJPnPm56UxTMemQRFUufCmM3wRIIcal2vKI/+9bUAG
jzH6HoNISmYBU99lljhG0ac3QqFLOz6WqsDxTpfAyXWxMmzrbObHydbuiC2ga+TYB4kbhDMJn7DB
J/LHf+Vz9lHhXYmD6R4M14eb2ue+4qflCQ+H1vilrn/lVvx5m+/DscYmZsiNlfLBUNYD9T3DvEf4
zO6gVbVTV7/Pu2iHSvyie/EVjp9iQqefhsaUY/X2uQLoh2pzkxkpzGvsgTXTjl1n16njhyg3SNRU
sGiN8biqiGYxLf4YFh6tle49aMFokT8CVjsZLyiKf7XSfnK8sw8Ym4VcXOBigP2mm0nlfBF0wyXj
NHKbpupwE/fByVX/2o36p8givb7zNsHM3noM77pC/w51N1vfHlhJKIbEW4NN6nPUY7KQ1OzIpUEe
gIIuo1+R2/DyDZasAJhwmPJIg47tMVLuq3qd4FbpPh20Sh08EoZEiQHaSTw+AnIW9MZ6wdH24Pni
Qi7UlQ/svXTHrT3wnCTre64zqxYTi+saidGV7MKTz5AbxXQh3w2dbU/BSKvkTouMo1DhbreXYpNX
CelCXOD9DYseSTKSI6JS1FIzcPXNcBEjRX4sYxWl7/Tqex4aOBUX75H2g8COCb1PPr06Zl9ORYrL
axxs86z5BrqOOmke0Y5h66gRAnO0oIQ6aL86uYt82ijC8TMCHXVr4ZXGXd+Tv+D7nH5CB0uNB0Eu
MXgcgcE7RVd89QnfW+QS5YVL64qil2JZBA9T0d+jfv1laS6yeADQFjOywChK6Vf7QkDP2gTtsCA8
ge8DobjtYBZRNxzz5W5TMv66TH8xJqCa/fDEl+bfBgetkp1XlHACDUa3B2JpSQBlDBDFW7kuMw8N
ph8Ozvwp4G0XPeVuxx4iQP8wBTVtPKLX+OSM9Iwj91UrWUbcqsZURq1RdRP1pnvSdQMRoRxPJGuc
NTf+rHLnTJkP8baR3kt8e/Cuo4NMuLyi/k5rm2uoBGdslhUWCw/ugCDomd8fOiyj8CPYd4RoWOoe
B57L68GlTgamFn80wts0RQDdIixPIxkhFjs2DUzhyJo3SSzonUtv0hPjxh0YrHNUvZPfac/8ndtQ
vn17FgeztmHRMOzsqvZ+NPA4S7aCWKXhZ2diSsD8mq/1mpVZm+Jtieg9M2xm9JlJBueHWr5Rnhfz
KlPj/LaMJZyBlkCVr4EdX60uY8OFCVTHD1zI7pFCF/UlNRN5FpkGkf/CRKXTMl3eRuHU8L+8KP50
JgZ5Gw/wZSYqHhmma5ufQMkBHnB0TateLIHmE3oaXTuHHNQAxnsasUFJsDj73QclmE0Lu3ip5ga/
RiCPOyjLG1C+4mKqUduw3M4phM85YwBI9lf1HF4zd8RBzx8M+loadKPaeOy3Zcv8lYNdTddtOZLw
C8mjtzaVdDUwISwS1AEd8HVLUytJ+Y70i5VBcfUlic1qVxYEeb4WlN5MTaWsO96hBELUd7q+ITmA
/U5CaYZtbLGKtSc7GN9dj+nl9paI3HEUBnEZp8lVqh+m6TyWmxVC6ME1tik72M1eK+e1XxrEnc1F
us4I5lxk0Duy3Ag3DkxiGUWb2wbS9I07q0oQ/mWU+G9Xl1flxtQupkZpoPTHnIol+90AWEbTEhk1
kyVnTZwD5t7iMKQTIDOjn9nCNY4yqnrDlH16Lfv5xoxerLq/M6lxLcYA1wGAPj6uB82bf95GtdrG
3m5rNPSdNU5Pt4ffmgSiuCUrwGxeax3yQBXwjYkmYtpxumUoKCdmyi7hODgVqO8eJlmvnMSkfA47
vqm9l7il7waslzgTKZaWDGMoTvCBkcT8JHVYbX04uHh18BoGUYNhOdePaV/tHAY1hPAR665xbUJg
P1239eu8eClgTUkBfTtBur/qag224wjq2+bRar1LukIhjwEmXwBEzsHmDIy2H3aPkXcfNQZVRX71
tokhfphdsC5wyJOopE13Ba2/uM2/jZHD0wR0bDWXzpszp6fZr7hond6HxFtjNwmuJNAmnmopujo3
mtcYnt23HFj6vprg1C41qiVrr8B/QSs4pIWHd6FP/tDGNm5KIG7FZFKa9p5sjvoWcl0J7yVw6ELb
nTh6PU6LyO/fugjLsfD3ql82Nh+gd0LyXFmKZio+gb8xgXcCpRfl8gNijjkdhDHChfGowvs+pdgS
LR5fNdCRsCw2lUqAssQThUNoVB2Ld9eN93xLn9LLNmFg0h4eYqJZR2Ao/qbzJTgiOo1pJMivaU8p
anVGckipF6ee0IFYhJkKVsySg6H3n3NC4XhyyjstZqJI2ghxRms/JiPeK326k+6oYeXXHvSKcFim
1MTkJgRTTj3TbrMmbGOUsP8ghekMqcbT0d4IjhaDvjdiDHeuWmbpZrJdFv2r6Jj2Ip9BSd9xXA8D
rbUUYEk10pNARess7J+x4T1IrV9lKQOkLghJcVUr3hWkTHgcTnt8q2XV9EuLJFuy4wlqrruHwXD2
pnKJaIH20kXeaYgq9g1z9DWQzLHya+07mOfj1LLB7ciyW5eEXvn0lgEW8WPQvWzcoqaZUx3w07C5
hV6zKnwAPYEMH2MKNgNnk0yWByuEZ1aVI4HKRLFkug6yGNQJ3tl6HC1qKZwab50PP9DI6Qlh2/QR
VXmUEsXcyD86W6aGijvwFC3QZ7ylffB8m4pc+WESHIaDEfcV3WUwVgOoFPV2xkarVk1fHXIN/LxN
F8sgF3eZ58HHhDZOQaguXgQ8xcYXFVP4t0uuBPp8sEqynC4Wz0+Tb4E3QYHJaMXirlTXx+csB45C
NpxBitPOLoqhSBfpLzKT8i3mg2IBMIjhpyb5pqt+NIrN/F72BpHfarYo4d5Ii8Of4Sz62fvVd9bO
Ntn8u4F1DJBlUxd4AyVKI6XdZ1I+lZmqd0YxyuL0qgTQPWFliwKZgBYTtRjyiv7r/5lNHv6Qh/1Z
uf03Ih8USgfriCct5eGQvwm3O9kkYWFlFIkLDiY08jmkdcSNZ5gelCrgdqygIPjPv1X/u76HXytt
yzZoQSLhM9Cy/Unf4wJwS2YbuNmts7xxZvNpQQtQzs92h00WFa/pluniD73y/9qQ/j9sSKZyCPyD
DSn6jn4DmioX0u1f/Rtpav3LtqB4epiJDGndHAd/uJB0/V/k99rSI09YIAOXKBP/7UIy3X+hmZO2
hy1AGrrrcBH/14Vk/UuqH8Woswwpdan/T5CmN0/Pn9WP7AkEnE8TbZwuEeopdeSfRlQZWKDNa1bn
qOPYmILEKqbH3qQTlsfZZ+jXySZqSaWbsmFtjLLekHm0JzcTK+tkoMyaXDqgc/Rkjz9vp5I/Pcz/
5jPT//adeZKrwpNkGugHbdP+6+WxK2PnTMIHCjRS7ELj10xMMbF8ySvBGw8lBLZl09EKFwS6LOeM
EkMddA8BUeq7yCOeJvIDVK7jZ2OyP4ucAsOSRv/oP1yluoq/PkROQ9Ih5JlL1S3xm4R0ALTW9hNn
bwoUJMrM0rrzjaOOwfkhMVwy98ydZubWzpnKrxRIKZ0V+NQTEQsVjei5CVw0+wAJqN4223++NvN3
da3uQXJF4wsk1BGurf82ZQjqeLP0kT5KwcpvAoJfxBq58DTa3kYfM+4YEJxVV00BEtF6KlGSncuu
CPdhLiRnlozEtJI0RxIS6sjd9CHk/HGAYCk79uDp5KDuyKM9ZTWsWXEWbLVc2weUpW1aAXbnVc+j
kTy5Mck5BuX6/6Blln9/9LbjGa76vtDvuuK38dtXjuX4XsqZrxyg7tXmB+EuAFhyfZ3QuCKttAZb
6EfJJp0K48yBa2t5Y3Hf+8Pz2EaEynfBqRtAcdOJh0RSyRcdVM9iigmfaIJd7fnoBkfrrpKUSCIP
sKYO3GcL7XwGfF+TS1SIredw6qzYvtKsnT/b3N77sW1C7+uik9bAK3eBoWQJRRSLiirseKoFOnuW
2LFf8kfoX/ucQsqG00S2hh2z+Q9jAKPjb+PToyJpCdYqYEHInP/6FVVh741OyybAKKHaZfU7gbkl
q/XdTXPj/uxL7Uenicd4ChEjxcos65xzMI6kFaEvG8r3yYURKUnuWox6sDHR3jHM2TG5JQFTxbSZ
p9iF0qE/hj6pVa6D99jS+NtSX88z/3SMyIb6mbCHE6qz+c/399/MEp5wHLU0CuZGHJp/vT978qwR
9zmhBUTZQtz/smLzUaVdqWVydLjEpPR5N3BQFuAoladAWzV6ipc9S5QG1AD95mxhT747Dm2lvP8P
C/dtYf7rDHGb/qkvCsdFnfvbFRK9CVV9pG7rF+5bWedPDQhWbPcfycktrC0JuMTCgkvqMy5eL8pl
TF6Hqql/eYAIQWU/lkmkFKls0hKo6SJfjzka5abwXvIkhd22UYLFUaQni3pQh9KT/hAmZg5gswpM
c+k60HiM/8Ojl3+foFlAIBEwwVjMLjdF8p/WDzJVaOJUTCrqN3EIemlHgiL8YQVeLl+4vfYiw+B1
luZjNFe70ozPt5Q3+qqP6uV0UCXABdr7xLdGLB/Llqy7RUSlxnApd7kPhNaZVLl90pN6Szy6ii9L
Fy0tcIx8YAn5EPzoHG0H3UEaS0Ya78Zi3Gtg9pd0AohdQ/fOiRnAn8mvMuTAg8IoXkVf+lQ8eSku
fyd2v0MzPP7PR6VUNHJbCM8ycFz8dVSSKxP3rQlrALPzK+Kplajcl6TUziZ0YRf1Cqi56EurubYw
QEAtP25js404oBB4eq3MmoSCOLwCm0S2+J8MRX/HO+N+tmwqf6bucaZw1Kzxp1cH0t+BDMCr86v4
S8GNzbl9T9jTjsI/pmHzPtr0oazoqtL+wpjLvOM+IV4g0Wh2pp7/Agr+RWnyKmrKWAhCc1N/vIUH
4msmpLBDLfBDavIZobcwFD2gTL8yG3hQJi+wj5Fua0/GTMFyVil7Wm2eNQKZjVweGhl+gVZiW533
yD1sn+yi8Dq4GSHw9E1yzYRMy7DW+eCTiILbVNYPHXzBRaPG3W2kN0514ojx2FEnXMSSr6GnDZ7Y
+iOFrOtkJ1/lqD92ZKkQIo2gE0JFLB4yyzon3Lwh+e3/PCLsv6/FHiA7cOJUb22wHb898RFblTFX
kBpml5umrf1o0/QeUpWbh7hKhMHOMh6GSj7evh495FZu6sIuTo7eRx1gBIW0Y2aSrrr2mJpi3wxo
UgJzEwgbHgmDJiJdQoufbVuNrw5hb4StrY8y4hELRPs/mTFOtYuwLC4xThmPLXbHbC4wXfDwfCc/
UaG5a6S2zMDYlCJd1WN7L+r05JWchU1rWpZzdwxs7RMg+Yuw2kMTVXsDkusS+dgj54/32+Hy9gpu
U0+pGQt38r//+WEyQH9f+7FNSVvH72DARWef+Jv5ZW6sUhox1euW3uG69aaFQzd/XV1g0qDypOOy
NoJ/FzBTjroRqRzQUbi3UkOYp3WHpmA3RnJgt+xtKm1GdRrdMKG+qCqChXk/DuA4J5v2DUAoKkmE
wtrMvYsckOsmj0wYyLS6tTGI194sT5PqXLscZdnKvqSzvca5T69RhGs2qohxJlxUwI5VN1FPSYk+
YMYD+KOHT1nqWseql6ohtnAb3zy4tXEQpdYcTLDb9L8RpFDwPDmoqxZDS02dTt13x2NZhL22ij2i
atGpunRfSQW0vcfI9z+RjNGhM/WzaYXeKitVnY1tM+lTHRFE3gPJPyN6Yf1C/jIRTxyw55NdUYco
wr5YJYQ4i8obSbQHkpsTCQNk42wriy8sYPYFqrLo9IE8dI13x27R20EInOY026UDMsq87482qX//
1pNl7rIs9ZNRFDTPxXyxsDnrPfFM3dBFW7aHoR7+vDVBRsF5JE+il7Z5L6Pp3EEkxNgTEzBaRT/9
ctR2TPjbITcd4Mh+ss3jt0K1ROTgPQnGL6p3vvakokimWv7Emu4g35YMCWcVmEnCz0mvcHhwgUf8
HWnN1l4T6SXJaBaOjr0rvHvRY8MtaEvB5Wt2BRtltAbFKoDKtgoxO855qZjPtEFIp6MpPvdr7O4Z
3VHnTAYr/Tq3ojtBS+ZWQBcpCPgAPaT5bmtTty4yB4lf2YpVVKKKaGI6CGmzmr39zXFquFh3on6F
Qow+28xOe4o/ZhorYemQzVr04zoMfkYNCc6BFm404nT42ldxQo2fg5l1zDGlRj0eo6kv3njhxoke
8X5gWkL/5F48j2ylAjyo1JL3WLWf2r4KVWZZumQlTpdnNvCyOxJoXBw1oUmGUbh1dKpbuSTHx+mm
jZEJ4mogYY79OS7L8NAO46IqjYvWM0kVaQsnhxYzQFMmINy7+wE3xH1b2/yX1a06m5oamlu5dc30
YVK1/qKO9AWp8oSFk2LV823eRuMoKR0V1mpSLtwmIiRt5HwnER24ZuOgpnMRQ7rzKgwmOkPod+qa
YxXUMbC5NItvX8soc6RloXifJV9iMbMilVmy8XrW2NmZ72lPUMhGvZA7xN4UmeWsBoDMbhBM67Ek
wzVv9DvP3UeJRd6nnhWrSnMuraCAKjRiDwrPSNfGVPf0/Pu9NIS5LwfmYo5FqJ+o9EIxlPs+1d58
8mMXhT0wY6Vo58tmFUdiE07I8du6vu/6ZjdyhKqU1IIzJeCtkoFak7clMRfnHtGYUfKlD561853k
U7OGBFVh/U0exo9CS+R+pLTIme9KM8Ve3rQ4tm7KVdzqzeJ2v7X9PQq32Hjm8OWX7o84NDICewmp
M8xinQYT1EPyHNZp4V+lXl2T2iP9T+J38mEDIKEkxSEjrJw+Kh+EjTA+zZZzEn2GRFufK6uno46m
vgbJBy+U9B86wdY47JOcHn9ecuFazDYuoZ4OSMlbVcGwYyqatw4ktwVLn3fyR/qdjyCGwlNsy2Qp
8xAlVDRxBxVRF33Q9aoxj6/LqiLEr9TqRw2nwigKZmE+0czrjWUTpI/tAO1QuMfbxd5eri/rcunQ
K7HQOeRjI5dmhYxDVH25aVMXqr+yTXmF+OmUnUv/hrQrOn6dGfMqEG7VlSm2vYipglaUUlXPc993
1zZkD+ebfNX+hFo9fu+RNd+b4TKimnwhKpPIt5DNPnUBJfDM2o6M8JI+CokWoewPkSbjh2GTNbr2
kFrR85Saj2bfQ9vU2TkFvQD5b7mnEp8LcQcAowz9KFrhHeoRHofATz2K14lAg9aGnI6t6OwK8Jc1
q8aSQjVq3OgtbfCpFTGs0WJ+rpquQ16neWRLN1iIsjezBegO/Qrv0GR9xI71JCs2KmDbhqVhFNXd
UGjPAsJACjv/GElkCkXB63Dwj2ejI7Z1n72zJKYrmYMPlh23PFk8W+SUnKoMbybdWrxmpUVjMgW1
ZgyYFnriSrFdpSowDcCKbXXbus7WOkmYG/KxLqTVrVLLvLODUO6t2QHfVnj7GmEp3lGnXDfpPHMy
J5e1cGjDC7/da73vo7Jrfli9U62LrjC3YZyvhxwpfavgTknPcVuD2k+KX0JQGixyuPrLwKSrVA5j
fbIl3JLcCfed47/RsDD3jRvcV5kOrRK+P11snfwsQCKrLOCxQ3Dc+nG+qtWzr4laRDo1HlQTFPzl
HdLk6IKS4U2TWJyzRMNn7pQlhwAFPbfDM1GesDuvgWn616VaMyPHfsgmWxwC64kOMOmmHCFXFYaM
WApl+4/Xne1ahxJKL0cv5helATYybIABhBUGBu+GtqFcAUcmA2NItcU41oCoSRt+69z6B0IXZCJi
+tXnLt2VDmVmQSQoG6H5VNuRq/rRhF9i3SUBk7iWuYRt62vdJqB7R+GHqXIMbVxkYpFpNbEIHRbD
xmt+ISvkDJGE6Pv8ouyXJp0YIjff3KF4sTqXzJoUsYKw7J4Zwv4g5pQayizvmFiju9DlJDeLgTzd
jNwMbzSnpa8jEr69WpMxqpMNsWcToq+CeMsZPkP6wVsI6hHxfiKfiQagHKj3DxWJg4dC20+NMxAR
gsOz9YdHK5qKx1DCb58SPEQ6y2TTkEwcZdkTQQMk2M6w3Sy9++RHW/tsinfZBN5f4LfA0qO3O44V
uMjKhHQUdeokyLXUTJzgLJ/N2LCd9NOHuu6Qm0T2GciTjwRnF795+pBu3FS7po6+A5x6rsIk2tDC
P/hjIPdEljyxOoO5GLDg2wPFSzZUATka8ztJcYz5LK0Pke9+ZoQj9MKt77Oh2TWaK9aBN7w6LjsR
W6cUetso3XQkHUUFmaXvvglnVEO0rdeMpCaN0ehZJroZQoO3hmbxKPP7fKB1QRsfYYkfbGNnite5
yeJnV7m37UzkYxHs6l6bwd6iWRakzfdmHZ+GJnkhe7ZcBcmgQsJZtAez+DEZBFoHSjumsRdbJkal
1kguT2c0Lf38M2cnuvRLHphVu+cqtkNA9NHRtghX1HyGjJKxhdSywCC73UIvq3vbo4KWxtq4vunV
iKECzRHE7PDzxl9juhvXjc24b0hI2qBQRvvSjzi3EE7abI6kqdNzLO/smP1RE41MS2b/2CR6ufZr
vo+gxbVjND+DErFME/piQWcWxuw8YO2X7K9F2lOgUe10ijFbfZju3C5HkDteOshHyzhGb2dO8ttv
DpB30Zco/dXoM2txAlVw3X6rx+x+OTIX8AG9uyHUTwEt4uWEdGWT+J8uwgt88C53o559XY31jtxh
fBUNxQ1ttvel7c7YPjNEEGNcrAGBDgAvOBwkdYk0jaiMYe6rTVR1u3GcTUw/OroON+HqSHivg+jl
tkYN3slurU2kjS8QBMIzbwMsd+vf98ewldbOoka1iIpmzXzmbt3WpcYypZyQ5mVQWtMR+SogQTap
ajeFKqOkQRyv0ZkEy6RAg2HkvAy0gXtL4my2dCoALBl4PpLoLKJLBRh4XdpNsKyamW7svDdcy1z6
3fACU54x7Mdi0XX4JUS5MmBdrmPVzEvIn1kONn1eRw7OKp2Ha3nR+ya6dxjKi0xAkwm7/8PceezI
jmxZ9lcKNWeCyozkoBsod7oMD+0hJ0RIak2j+vpejJeVnXlRne/VpNCDvMDNG+GSNDt2zt5rcyPg
xribTSS7Px3aNoUxrYXWlY2beNfEqT+Qicytmy3BiCja5+BtyGlC5U5+9VMClwMGlXLGc/zzPSTm
kVqohREAGXzW0odI43w0WOhs3MBZt4ADVwqOMqcXtiNPA2WR8iIzq7stexH51UTX12XIHaEVB1bA
+5nrctP0JskP/dUMq0ViodlyYRYkeJAQxCSDyl4BsiZaDs7BkjLfC8mdmGT0ybIp3UXRsx0qBDYW
x1ASrLdOb4KVLsw1X2aAh9D4kdQwA3f3dveUzBMzEfpBm5qDlWzvjAi1CuYXc51nS/RobwCRkDfV
cvQTsnihvRKvM+JwL0rtHLuMOGOVDJ9EoThScJOTzIqGy8p3FsFG+58/RoPTa2U2M+sj8+W8cAl7
JggpV06IKEA3OL5OnT+6RbtRVeEsbXoG+u6c7ibKoSKxeMlVedleG02gPfBxknkDqKyxk3tlOq96
1Jwn3vOpDXuO4+wehmqand6UtJvnydopD6mCgUHxQk+C61EbCRQoR51gcRLNKQ7VpUONcwEN7lLn
eLrP3SRhDQ7vuAxfmiJNnqWjD7sknaOV3WLH1sjhO9plYV0yceeop3dXKWrK3Qwxag9Hj3IVTfaJ
uBkEEUFxH82edaFKcmrcFqn38mS1x4RYeJq2TwsED8giq6umWWqsKL9P6jA/QDTO+An0BggG3Avl
NTxR5ayhhhfPI2dfswquDUIg9l2T4zCfCg/Kl7lX9PdWOC7cazPLLw3AJDuMUei44CaIcXZuxgUW
zkpEuiyO9aSFsyxTMzhCyTljq9mNiaUurR65VldMoIBKZFW9m5aQ8QvzMuvI+PmZ61hD8DAncbgj
745egzOmF0FJroXSbgPApis+9f4I5jBa6dn82MaFOM+LWzxnKGhqxr3Td9eWQ3vbCev5zHPSsdL2
JmGyzM9rfaNpTryPkHCvmopwdV0PdkbcPYVD2uwrqZF5i9kRagYQ1LZID1qjfSOx1teZZtPimyQp
bAEm6WEi6Fzj+4BLoF8SpprukQG8qBn2a3MYZpRNqZsPCNgrmNw4ikFAlIfOxUBulKA95zhP9mnl
nJWhuTsVUeoQtFWg6y9l2e+CccDcYo3dXubxc2Vr+qrI3G4bD+G3V02XhhFWe2zRGcPKrD9ohY3h
omUPRtMFntaI3uxUosXPo/LQOvhRQGhYx2xWfuE9FiLNryzUMMj0XX5aXJWMIu54NHvjNGpjoIo7
fifoUC9RYr+VFYrnES7kJm8dgrO8FrNTp4MlwEcKeOHFARxxUYR16hcx8iAEGE6AnIYD+YxsLN/a
BOltS7p8RpZts1ejoB7WudhpaYSHQKvFhhqf2eQi0dBl6OFpjT4oWslCltE+0rj8IT3PQHo7LCVe
zE/Zr2k4keeQ2S9Vw5E1SCMQ590nhDKYtTkUfZvLMZeVzRpOIZLlGjoRU78CkcmJO9WPszc+EYYL
hLdEPWLV5rEuZl/YVIgcBA6pk6gt2sMQwXEtdn3AycWZjl4zrKJWJhchRtDZ0cNNa0K4scm+jmfv
ycwDjpfnDHkhc1cO+DK2j0G+lCL18zw3pHCU6L0s+1HEAxgJ9vrGw5wl1ToVur4dOyrZUUGbxdiR
bDUxRSsSw8YjpjPYbXvEZvUp9PCY6B5ggLJNY7SjWOqaRW850qArZsfAJsx26ZnsjSRbnRzLIffX
+rAbPtrM4u3WZbNRbn+Ghy9ZEimcfhpUkJbndTEA1sfJ/U/60T9oqT9PpaieAMZIW4cZDnfJXPrV
f5oARBMr8Q88XV++Zpc0IwwWJh3UtT7plBk6+QLkkt8W5oiu1dGeVNRX+1o0xFiU0alppkMHosHv
3CjkZpxGHC7om6gjqO0n8wN6Id+VVqDjD5vFSdLKU57Hd1RiyWYy8BLAG/X/SV/4VySSqYMAFA4j
jaWtYf867DTg18XdwBEEaDED156AYAUrr9QY/1jusKXFtek6Dj9YhY2IrhyNjxjTVH05lxVlSga2
w4Qg4WXqqm+gF/28vv8xMc3yRB9EsjVxGHUAZ39/Yv+te/vLXzY/eb236quZ7r5alXX/yaZdfvJf
/cd/+/pXUn85ZQvm7v9vlcy5bD/e/srq/f13ftfImL9ZJP4yj3JM3Rakvf4nqdf7jXhghBW2sBxk
MmxMf2hkbPs3flwy9uebhuRrmn9oZGzzN3DOQH8ZeUtASJb939HI/IhM/nyb6GABUXdwKZkge61f
qUrs5ple6RYdnIFbOvW6D4p2CDSdV60He9pNUXUTaDSVbKwKIvtOGautAcCuNQ41+YD8fLYeigbn
BJ5Cb6JNFavwrtPK/GDgw4QbpvzaeS8V7BWab4PvjDXKQAvReXkwNeZodpG+poENkrA+Fwt2d5AU
TlnW3jYDu+afvpv/SnTz65iK9+sBQiNJVyxcsV/nKkpC6zUWOVCVBy7ibRc4Qx+cK03gwcM26Mcw
vTeOOZzCBoVERdH396/A+lXntozJmeQb/GEtlORfxuVRoHoO/Wr60bnFrDMglzgR95r9kLrJV6jI
8ZYRYkOnnegz2Q6gcCxb46Q9Nw3jU5LSSFZBtmtYa06W0MptHT7iIrfOCdtsJoz9otVvOhMuUPbj
LXQMImDs8JozKuNXXFFkdlGWRV+FBb/9798fVygr618uKU8H+IrQn3RqD7nYL2+Q2QAFtUIP4Dp1
jJk7PgYGXUvLICwiHUFRGLkPEeDVscBrEP04TLzjzsVDTXSoSdRIXGIRiPE3ktVVJsEH4klyXxfe
TFW+esG845RENClXH9VV8CKdi/RITpBZT4GPjx4f7QSmIJzXBg10EV20tn5tpSHZ1nok14S2aRXR
VPRHsM+kXM6NfY3AXvLVR2I9RyL1g5pUMnc82rHAV1VxwFiPgjHuXDLlKJplMvGpZ+ZH4iEjVlz0
soLWxVCOWevCyGOQu3K7Zyp5TCc4BwhhowuY34wYoGYb4NJjlS0hKgkXeNCzeGcBva7ZWSExhuxP
6srCljJJV8I6yAcztgUxGct2NFXLhzXSzxiN+arLGXW4Ng+QejGTrptWA4jTumddjcReLb86LCyD
cIkSI2avBV8fftdYDsxFqpLP9obm4mvTZm+ACi5+aHp5HpwJN4WMs2iNB3JEUZUQEqZTqYRZBf6A
k0FPRyoqooFeoUWYI0FFTsEDKlMSjOD1gKn5cmqNUcREY20N0VYA66pvkppOu9zmUfEle9Tg9NM+
W1FfJl11JRyE4+4iLx5zxmnjI12Pg0b6EJlAIPQoYGleVXjnXkI7Fb6qodSb+pvw8oEvDIvND0+r
D/oPh8ryH0WJXdr5NrOqPcNE5Lsm7gCryde9E38T43XSwmyjNJha/fDd0Hcdbtxu+qyJ77XpNhQz
xlyMFgWnjq2z6INTWtVYw1gpqX1X4UgopdtnWMeD808v+ueHMhz+NJmbipgAJMcCjzr23pjOLriI
NicAcGGEenQ5mvnk1iOe7c7yqwpPxcjDhx0NhTwEn7BMrNuZy1GOrE4wFL4qjs96vG3ACa6xgdID
kLgnyMwDHBYSYliOZ4Daq0BpXCk9ADb3zSxwkpq3Ummf/4I8yWYj+vVmB/BsoK4EhWijEPxrmTXl
UAcDkqu5unpfGc1zyZHHtXfKUXAIPW6wp6zMjmlk3CwyDBbkq3DQv8MUdw8/Znbem4BNiJ7OjuT3
IrQgumtcxeQ9rOah2AKRp23P4zZVfsIfdp/dBQbyjZm7Ebri91RF7/HInK1VNxNArh9FlsitW/wp
V4gmV6GrISigY7VM7/9+qZOLAO+vKx3B7fpSXUrA8u4icv1zjak7+pTnnEbRRhLaNJkbEVrIHrQz
SkLE7myXg6WeI2pqjs1Y5oOzrSffXiZ2aUummC5Yk4ZlkImGg01IV9kpLuUVJpZ3uunWalFLNC2W
AYbVSIESGpRtnV0oBCSl0groD7U/dTPNovh9RqdiZtkJi9m7wMU2OOUeYWPCEyA3SRGHaOfR6K8C
u31ePrAfCVUR3mXa+JwNCP+T7N0bjKPdR4dF7zQgkAkZUkfGMxL/m7jm9VCS7IRZPY+pfWsN/S6B
xoD17Z9VuVL+WueiKaYe4jC8mFYNwMV//WBl2hecT2MYWChwkqQ8tcqhhX8sS3ErMwerG4qSKfx2
cLlRYPRad0hComQVpignve0N92qRZVVF/o7l/7QIxFJ0gqseXiaMqxJVu/NUNw9tmn3PKUoUspLg
yVnilrr0OQqu2875JtQMIQuwOOmWD15mHmagX9iQ02+Rmpspt4d/GAvipgZxlH4p4RyUuSjD4mbD
JI9YuOaZ1t/Blcws3rOWub2jaMq2YPp6dUE2zLwi4c7cOJLvyUyR8mi1honJc58joDeQf7F4pQ16
WsUSXzlc3QwdbDmwQEyYLR1tVyisD9VIEPAAI5B5OUaIThwVcNKVHK360EFFWQJfLt2JTqmtRcZ6
xkJGT0k7oAOo6aCGfqcwWPQzxYCx8BQAFKCB1jJmBOFCPcvGwM+7/pA5aYsXISEQCJuM5Su0FTCg
CsIjsaCUY2itgbKgceuDNy8f6fVjwIYVIN4JdwcdRsfH0T4DS75C88EDDoUqqdCgKsOi5RgNe2Vh
SEKATjBUeiJxEQtL9pk40d7TubifeuJ5RgNBrF31V22iHikmqeTIG8pym0OXvm2naxCVFSskMVZq
fuuNfluAAiZwd7ici/sEJDHeGuqSuIVVFcQYYrC1HqnEn5LUPpp9gl0EB3w9a+1+0FAuuOUmx41z
HNqSptJ2TuE8DRzRVoRcIvsYUJ/UYlRcC9kAkYLzoFtKWoC9iY+qZI4tz4QHg03qnOiqJVFLn1+n
6ItUG7z4M30lUeQjG2BJZ0fA0Oi6d13Ob3aJTTyO5VeJwnmJsyu2+bBHc08u1fwVDZbBK0OUEPTF
Zw2sRpeKZXMwn1yuc8zNW2Vka4lxfW3MccB8aGm1mdfxkN1Z0eSPTC6OhKaiY055UgMpjBL5C/F/
1nqogKrSD+hOS8NlthG8KmVepaSqhbVOkDMZbrpytoW6akpFY8sz6O+Y9KjTTWzyUcm+OsF+6lZz
VPlOjo46yfX5etIBQ7TzYy7qAzNcBbVSfNkd2BEVes2xxKpDVFeImNXzvl1NRfjXNDq08s5riLTW
wpojCFnNRCmQNtsWX0MTMdRDGk60DfIMW20Gs2m3w6gNvjXSqh75QHNRPriEmCIFrARi2Y2Yx2Xz
oWOdFHd5YD5xtb/mIcaiMDNpC+n1nTCHXdtwE6RZp60mu32v6oSLlQTDFS5XLORzdlfL4BMKL1gL
lewzuu4MMSBCeoTY0sBqS4GVa8KEpzn5ZcRIHq6oE3PbJ3N5GkFAmu59W18ERcW4gJgJwxwctGQa
fihT6KjZk37VMYHa12RZ+vkizZrSVK1qLeOPiCI5r6ZPQp6iQQwXAVcjsU3FqyWK+hJtAv3vOUwO
6aBz7w5LcYvxvxQ932WpfQ2K0qWOo52pk1vaKeaLSwHeEF2MXZ1fKViTViQC8pjMccEibJVnjUwB
m283iLV9nH+DZG33c6OdtARwXwiXVZbW0zAHvnJnd2W6zSE30m2r4hczc4uNKofbcTK0lZXZi6nS
yAgwVNeKiOpVbNd3AAmYjCvC7Qj7GuroVQ7TRGabfuiIaSh69NsYmoVvDfjHu9y+yHPD3Nf4X6eu
OPQ6ecO5QV5k75zTfGYuF8YQDtoJwKGJyJJVWFnNpaqsk9Srs5mod0NH+tRUrLtxwGQymt4ZV7wR
O3JoG05S3lJsSklk02R/ofSJ2Y6Kg2sWN+OEtr3r4Vm47wVhAyszcC9JJR4uY9vcgDncqNAGRk3P
1VrqgxYJ0bItrBQ0IL/Fh5kPC37ESFBMdBfmpN5Nt1bbTDYcrPPV4PXeVvasiqghftyvTzJmV0GP
C3M7tViBkoEw3bG4FG1Q+5rFOdaojHOrSC/UFfGzkVGbvgd4DQUH9js4Z9wPbYPkIeSscCFcdeq0
gAos8aKdbeVctTqGkliHxDflxm1jg+sqKCbceaaITD6prpjbtsBF2iZhhN5Avx+Es7Ek7cNAsAjL
JfLLbfVviJCklGJpHYf6ofVQQuePU9CSBUuKnyFvs6IL/bZ0FrspyrFCPU6VEmwxyPPConml5UPh
yMqiFwsbGDYFYhdt4EHtbLxtmcAP4Cw8lQe+NAF/ZM8U70WN4V8F0aecvdt08sBgmgaLZjRSegXa
ZQvLBC9rRSlvFocmLi4ohzZ10LJYW5rhp1HI6N5uLuo076/SijCyUtjPJgaGeoYaYxNSPGSMQUuD
2wV8OxoHKznhnZi2uVbSHWWwmlVgPasL1TbC50zHId9kicrWGphJpkRjsZnqR23WH6vmFtncXVDK
ryHKzthpHtI6xsdL1KOoklsxm58IgwASTtVNPdp+CnuT+N2nQOXUsy41ZZgH23hMeeMZI38b1EMW
GCtPc6/dQiY+wuWjbrHdF4Hd+4b+TcL6ahjPbt07r9Xc+zbRJZui9i5NVT5qnNOBJKRbI44fDA9V
gguBEavtFTMeoKx0g1KtOjujc4eiCFV/4s6HNCv2UkERawT6yTpSa7gzh2AouitOC+uJ+cdFO4cv
MrGdBelHHohydRSqHqxxYWaoVvNkXTVLyigDuzBZoL5MAZlyiyuVc25yhpjqOJ8/qtTYhhrVD26C
nFN9pbatuAmHM1II4zhSQWwQVOi3SOEu9F54xzy+mVq4tQ4h2wLGByT4HxFay4yQnEAZIYDLqhNj
5y5zrnEOD9s20HLco/I0DeFVzbvwyQAGcWJ1jKuTKfdZ3yvsoYyOs7jjYTHaEMiNtC8E9bxYkd1Z
GfSvcA/lXunnraSBM3FHpiNO01qwccwavRgLD5Iv6tn1NSLmQLjYX1MiXt2Y5V22+ksexQ9Bw2dG
8wd9lLHRksTcMYHYeXxiq1Heurp3mStz3BuujYLI0Gi5rZ3QDnyOtpCWlgmZNDiEiKmG3uJ6dP5j
BA2a6ay/an3wU4pyZlgL6LZOSr7ngLCqHtRSenbtMt1WyYyqacwvPOZQd13XIWQ32QqQrtDy2zI/
fSJ/BwDb8DIRoXgJLocBBFo+W17bS6+lpgC4UMklLrBNOS5z6Zqrs4/d0J8s47qs7XAdL8QO0qqw
XzXJszHr9BiVV22DZn4PHf43+8ddW0MjDdz2vW6QXdQjUkPiQX0xtQYa4z7kHvCuw8jQN12orwvA
0EgvjPAw1vYp8xjODq4e+0txS1NFew0S9/3rafDMWzvL2Tz7udmyLILA2WzaupfouXQ8GJoz3qJv
M94xuH0wFzNwUXfNsTEp6yBENBvULTtQee9hyGYWBtE+jpN2jcxlFyHT9y3xbtaR6Yt8mnbsz9Ir
tG2Ql+S8t+iz5/GDY/Gw7Xm2tea2L4u7iQ9vP1j5xwQ4eFUKd8PQaj3EE1SPJNgo1O2M0kO03hCl
3YbLqp7Sc4sqfILayl1S38iuMjaVPvEJTW90n7dqEl8TdDUODTCipZNwUCYuE+v4bMwbmrIafRXj
OrXxM6FQva6j5iDj/C4OiLmNFYrYpY8DoJuUy+6p8BYo6zJARr34JHNsZIDRx412a2VTfFe7oA8S
Zb8nLTKgEvYvRzt3zxYM9ISgwmPb5y+Do1gzXIuodfRcWUBuMkuPj1DmZrazi+A+AZ650qMMLklE
MTrTCOh6soFr7BpISUk0GtnJDWrvrmDgCTaFjorbUGzKe6OwHZ9Mg/YwmmO67tnsnFrfBl2z0C1z
YM7TquLL3DU62yfK/2INAIAGk35DMvbdPJDdWZsBu6dOpYg2RcaopnsyWFdNh8neKi5HopDBsdLL
AOVDtphU1dbrWBcaySYCg/2u9dB2ZLrz2EtEGCJob5pYOocZlQp9s4Klunb2IU1QB39KxrLBgWMY
/TYPHgqXPsKAZMglwKsTzJDR5+96zwzWbdauQmOn+JBJb2g4bpE3vZJUaYYaThEIVOpBD6F8Hbzp
M5ThShrfCGqiyyILNmNJcDAj5BMA3ZF+SqX7qZYxUp0JI7UqQDBiwQGgInhU2XyRl9a5NcnHyrv3
gQbYiumRfFDVgxtsBVJ8xFRJgjyWbSgjJkdPNU4x7rx33LOpWNKltF7TXtwJzfy2EgBLqVc8ug3z
4hmgGMi8/ks1VDde3Y4+aUReat54ISf5wnannWFfxkVHdSH1y7hkX3Jl/1BSrfCdaGj9iNuAfjHc
QkWo1qXtmcj5213bo54OXeb6tPratRlFn9ls+pYXf0yLEJY+HHU7gRyMlnNMVsAlNRutZt1Qn4jz
WLdi67n1XtXBF2Stdl1A/YGHTCzfcrUnVvWJ28i9GRqPyGEDuef4BloZID7IsGY3m3BuZIbQAaXi
czAPySat7GHDyL5f+CaIZCS37LhcYkU21GvAuMn650UnXEeVWTJhXJQcQj1WaEJCqrGl9pGQfk/o
zIxDkKZ3FnSPFRkf53hqmhPh9RzHZXOsac0Rf0rPXcemJscqP9pg02ggXoXSynZ6Tbbs0OBKGsJP
JB8ISYovfUwC32ljorCq+rtZ0L5lkI/bDMUZnIfD6PXljQasZZWr6BOH2prkp2KVpoAWiqrPaK8j
AaL/XoawAIm4tqUGDMQqSgqnhcCiaVQhTvkhWBV0hCUykXTsZb6tqbZXTcvS5xTQT+mWCb+FWLRB
Mn9tBcG47hxTbBC9vcMK2AYyJWg7cA1mS3SGvZmLUwOqr7ukVJnyzCEUskOYbFHLdr4ZEAgfyefG
zjD4CGTzCkQnL+YlTod97CCmn0qUJjawyr5B89zX3kvIRihTqhwVVY+pG+27cnZ2ZD5Te8bJWSRE
KDne1KztG+sWzV5EJCN6ip7GCMfzaK2x44myCi9aOr0ojwiTsuMi2yIxY38f0mscPp8sagV9B4N2
oPFuSAoKYWCXE5Nyd5apanSuuYG234uOVh7dJEjiUaOTBQn2fXyg0HpRSXchGhq9HPL9qpuPfQrI
z2ZwoKXDNuhducU00pMi4U6PbTvuTCAyYBzG7dSrFxtoS1feOCTA3IDWo6tgq6tgRrNYRqk6ahh6
U00+A7JIrkXfJACWcLC09oFPvL+pSJOAjcpSkUgYP231BL5xOY2FPBhredyb10Oh0d4nQO1k9sZ9
bbcx/cke1aLqz201giys2z2hSCRZxizwXYiDMKq/dTFjxw2X7me1C9GBUAXmTxzOriabhUq3Nlh0
wQknRXHh5MxXJDwu0OfFhrgGYEcbK+2/hQND3gFjEkWkl8WjvKZKvOqK5NDIWPqmJc5TO+M9wPZd
d/EOeDwUIQMtd4ggB84jId6je+3YCDGJcTlnEMs3iYjQJmrB7Rwl8Q5C+wsRYVN63xQvWIDR59Z4
LOMEo5SNLSaTNafbdPTT+eSEuHJb5E6qUOgvvW4jmM71Br2TLJ1YjR2CVCrGVvipkk2lhbTxQvPY
u0200wwGpPRBInIm09r8DrV4vHaQ6cxC404RSIjjLHscM266ZE4mDG/9vdL7fR26a1VjGgok7feQ
hSoFYBpM8dNsijtZjW9uFqWXbuCN2wrtxNoKk2oFEOUtDh4IBVzNwOXzxm79H+ZJMu1Upgcc5ZDh
aMUhbz/NWnw4eQHZKCW8hikP6vnAlQfZYYshq893m0FgZBx49WNLMyG04wNVMrnqjJNGKn7DuoCf
VnpEnY5o1tdemDfH2XC2ozV+pD2OhCJ3Y2wU8gH0ADwg/De0Od0AYdExtt/A4KZbbWApKUyyVNIb
hP8hjVUGK6PN+Di12jvkatCjYySrpJ8YOYckJ7MbfByGvUsBV6yVURIWtOTnVP0x1e2zXaVEfcPN
j209XFvzMoaixO+DlsbiFH+n8dJixug6k5bmN4tGT6R0k61pQpC6jPx6OkrNEJsbWzr7Gr/gKrLs
58g10Tc3zq7FgIUxTWAnMh/DQoTYG/PLcpk7C4PglqjUr6ZxISnljITngqtnmNqdnKCBZw6jR5HH
O6xh7AXZyTTqoxW2GuuOBo+XhAESHskqIkFH2TmjrXBPUjoNI6vDJbac2Gno43SB32xgFVq2+kow
exwyRv2m7YLNzEcaqXO9XT7UpHJeQnd8/fkV5P1OaNxlC9GSinbxAD30UTn4P3OwjG/GTzklGaCB
CRvinVSLismC6D6P+TbNaSv9DLG8uPwqAo7sKmCa55AqLfTifdCL50wV086pbUaf2Fpwr7d0MqJ0
fOlSii8j3OmkBvn5Qt4day75TkRkGMwJMfewIqGnn6I0jLZj431izqc0bw3+XVnxZRMCCa6ZHs9w
5frS9Q5z/CySxLloJ3fdh3EMN7U76BEOLt2ItqoI2aEEo9mIaHVGtjOquGm+BTSI1I69fjGLNh0K
hl6jm1+W1jGpk+OYiWn/go6DU87M+0WjyjQSorlX87XQLtknenkTR6x7HSvoyi0PhVGMvpnwSeAs
uzGFvcFbxHOPzPMWrH+GSBaeR7wvKrYWPcAGUFjrKuQvk0MJwFYTx+HZSCKOrN68Txo6QJVCJ1oZ
zk4f2+kQD9YB1Vn14iTiLlAOGn7QtqRLkNJS5tmeVvdZmuTagy/aVkE4bXuJoBcc+tLJfUdonh4z
LAeUa/Z0oSJ7OxfqMGYYjojyrP5BTBIJCgSGyZofBt09Om1jN3uspKjCFhjwRNStb86q5Pg9H032
FCId0ALoqbctBud1LKw7o7KvrAy9ezBGD0OdnuyBUTIOSJqzDV43R+deozWVipYCsQz9obPuAJR+
V6X7vmy3rkk5azeL0O2gN4YEBM9whIGQWPVlR6OooZ+dVVW48cKPEq3kph6cvazrr2EoHBinyPJT
zJRrk1yozdxa+4p6ek0W9G4MWhpuNh2uJDbB6AdAGus0gPAmrhdX6ApzQOMUOvEpmN2yeB+zGmEu
A2Xgzqgl5wwJNTcfYRAru2v4UKANbocUihlTLU2H7o7dUev0eo0iFMcp//oDqgrt6zwm7m4yAZfm
083PQ/ayZg7aPDMTva1CZCBegIuUmyS38vNi+m5dxk8d6yw9QHFOGHn0ZIYNijs/4IiNQJHPpQjI
NaAUgIRmJHIXawz/mDguQzIPVc6qnAhRWDS8QY1VtUImMwSoAPFRanhGISufcZIxsWRS+eOGnrqM
uj61DlMHGgXw8VUAHRmQYP0pAmqGH9CYGM1v8DC3riBEM3aNJ+F1DzHCW2S1xCjEJvkkOQRvvB46
n2Nwidbjo12wBpzvriobUQvWvS6yy5WdAL3QkLIWdvNsxPJi7MdTH4cceXT0MR0MkCmJOLe01xk5
i9V+zNybbi53ejpcC8HMHbKWlwOnY0TcDfat67TPSQShvSHOIdsu/dH1QpwAy0MH1fRr/SPs8AXM
BDct5tvF3P4zshMdWR+FXZ4hTX4vQ1PAVodsYkc13fNkI4ryxM6R1lXQjVcxg9q/nz+b/9WYFMGS
7upUJ4x+fhmTCg2LbljZjLBQCjjMnun8PrM9vie5eRsuWUe5xTRGKw+DwpEnSQIsbjPRv/9A5WoL
InzrEEBl7woHuX6eXRZzcCpGZ4U88r1MXzJBO1RF95MV309e+v7z+v/H5IJ/Vgv+791XefWWf7U/
osE/RIT/kA3+8df/XzSF7gKs+BtNIZTjLi5K7T9wzP/bf3zG4de//y5XPHz+r3+3rJ/f/0NfaHPT
IAh0TcmK84e80NARHi7KPoM/UZvxD78TuGznt4XaoTsmWCwhQHH9X3UhRC/EiLqu01hgBC/kf0dd
aMB9+KtEQucIACRSmI4BKIwwAl7FnyUSbcMKXxuVXJFht0YjHq2cgSKnyYNHMvHQaFvHIWgROifs
lKmKir2bv7oIcCqOZEcIWg+kyd2pVoQM8trLKkzvRwluRNrHhNwyKuxy14X2l4UPTY/RZXnFh2TQ
54/OEopmVwQ/5Va5I3DcYhjUJ3f29MGys5aaPt9RMLHXte4atutVmE4PlmjPleM+N8X8Nrip2DuK
3DxvYEtJHyVfzKbrhTgSoX7p6uW7rXN0C0I8LvosT8glY5oH8CiIaeIAtU6rsj9g6h3XWWTEu7Ir
P5hMIYSU2rdrjg9hGz65mbeXSXLHyO7SyhJSEWua4EAi2UB0fSPH+JOR2gAFIbmoYhxgbkDDCo35
Y84guk0xUWu9tdZmwz2oUl0VDr2upr+RdlVvexpWuMdvw7D6GAsd5qsTngq330xNdAeKmaO9YPBi
W9Nb09e1X/Xu1/hM9c4To9Oj+Zjy/2KgkoP14Q4dLUOrfJQhDcVBRGSmL0EwE+4oLQGt7Cw9SVnL
Vyj8I8lzOyMoLpDUf2IYeqjT+ki2QLVpInHyQiFXS1eVaE3K47a8HQKs/Oa1rXRCPqb1BCEi9pxv
/rth/TrG0C63oQ0HpKyaTdRbb56pYuzg6sZa2h6MjvGFuJcdHIGjTqJHSj76RqkYZHGALpsWd9eV
SA4Taxdq8uBqY8CJVV4a3CaUI8G9dAOfsUQe9G+WG9x7hq9reInb6rMPQThbajdlGPIZ0tLwp1YD
L55znGlQgST10tOvFfL3ohQn16VYm+V0n3cEfafMqhWzW9yhkg5JcgpdtPWYGjbOTNMhR1900AOc
9KPM6m1yIHApZ6YGFiHQ2TyDDIeNHIuXvALGrMBWzQXzMjoLFhPLupT5JZcIh63ZZkt2eedxhq9a
d+aPYLaA1evujWyZywXZfDIxQZxUj7/arnGa+Hz1rchzn1IbQMaeoNtrug+f5QD9KlkX6Ja3uqBB
Y07pW9AlLwJZ6xbrvVqJhINf1Hqf/bD4bpoNC8Az1pBy7ZQ1me5QplJJzTYxMtlNbvEigMCjjeR7
MP4Pe+exHDmSpetXGevNrEADHIADWPSYdWhBLZPcwIIiobXG098PJKuKzBK3arjJxdCqq62bJBiB
cLif859fhOM299XlqKcM5lJMMkoh3FMBGWjRDmCabRueDEIHNcOmWWTgngPyrznOAFBW4V4upF4t
a5kxea+RR9QykUutU2+KfIJIBQhuananXjxGc6qgHarF1RiLdKF5t3VA01MXpQetL8c+F2P/meMU
aDHRcZKRpK3N3IzmtePzR31F7Ll15VyvQX/qvF42vbX3SCQPtBQqje6ej1PmH4D43C4s3Emy3ViU
BFmRReZxJ7DmmFIbcG3Plwzb7ktwo5mmrWWtFDtCsE86u1BngTLZt5AAhA2zc4uNX4NVAd7UtsZz
4La8wyaU/IXBFdvOl8dRYOPt4bZbTa6pmEJIMxRt+HUux4he3al4tLpcWwO0LQyiLGciyG/1mE46
l+NmrFEHNpFjL7RIYhvO3wg1ylvyOHMUt/mZLtR8goxv7R18cLfm8+jjdpkXwcF1sX3vm+qSIN74
3BP3KKb0uYeVLQBkS5uniGjT2GQ1hVFxjEgVVKTWs40KcG/AUp67SNjRcuMI5DvZHldXf66uFcxX
luAo2R6N2pxogPwq6qpT8HZ9Wyj0uCq0NjZDHpa2c++z/NbUGvCnTjcXAQrEOca6ZDnGGUQNug+H
jNR5WlT+Q8iGOOSHEJqpZ3l3VZk9FRFLpBGChNZhlQ/WGUBPsOrxReIG0llJ7MW7Xh9nwWAye09Y
oX2NzCOKcLpISUt3ibwIcjhPiosRf95jfRE8RkVBokqteEvgLTzeg7MUnhUCnfYuqDGZM4u2nWkW
MLw28kjbtsX8h9lZpEYhKQHw6dr+Mc61M2uaQnpuf+nq9bPeoe2GhsEYI0hI0RX5AsEgCkhIPTz4
4rHoDH/ht+Q6YqgV9kG7BXOwFON7izYF40pTP7W04yjksGOOac+0wRdzYkDOBphyIr9XCIbfZ/1Z
Aoi70+x1iYXjsgCIadrLQXUuChe+cQQ12BNihFJeRPO8HhaeN96IlmDOoYAfZ8QWlnptc2eD1CWy
i7eYOkHWVTCFNyR3e9TMgfLehayu6NWtSjGatISLAfSnYH1SO00D9ca1CTMW6sBYKB31hZXXp3Gd
smIMCC4ebsOLBlh0I5WkXeBAwxi9q7RVXKCE8cJNaQNAtK6ZbGW0HIKsxcMjKYhXVMEB4FCdIGAq
vO9K1fUn7kAqrOeCvjGhLFd67hOx69orDJSXRkGEhhd+I455MZZCW6uJ35DDKaIrNod7fDzPLF1+
M03v1jSd/MyxE4AE2kzP43nyDbGV/QWWKfeq4g6ztokedYZWYBodTHOTCFhPmhdhewB4UBdlVh5Q
qIFB+Yy/sc7CSKl9Yt6Wo93uYaw1qQT9GK8Dj2Y0hM9g2vCVhoY4HkkCcQgxpONwMFx0Pn1Qio0s
q1toGORj5puwd8/G2BgWEgdUzh0mITJF02aqWPuEdZ0uQ+NZb2W9GPAPXEDF22t6kCz0CO5IZZLS
oDeav2485YXRHB4urnZK95cyhD8t1bwkEQQmd+rd8rb3qK/AE0PJscdMh4O0GRGSdWmZ8hEFYtEx
1Z1r2j3IsLkSqjYXo85RWqgcOwywVLcHwArJFwIWgFIXwdNydUjWRUHIyMDCw6cIM+SCdq4Ow0cF
uBrENDjuXefQVKI/GSSnsAOHrIiq46RtCAiPmXmOBzMolJUtLcjcxZNtlXfI6a/ARBk1xIJBmOuL
bdOpxnlJsg5ZC7MU9A2tBH1xNtQPneMoawzNSXHySD8dAUzZg+aZG5xLu8WEO8+LOS5j6bJ1BnwE
hsky3E2003Ak/T0orvORg6BQcDTUzXNCufc6Df01oEgGkZD7MNiHStRL/xUTqZ/92mdVB9sM64U5
S+wKcYxFI54oGCDDCI/S4FhjyLTLJgI1Ps3DRm3YDP2KfEK7wsZBCTkcTVTnTLjGRQj0eaykMJDq
UBU35ZSFnOdbe7Ce2zK7Z+xIcFOebNDhYIGrjjCP7EZsOpUonjqtj1vS3oZSkgMu7+pmAmPwyl3Y
TnPS4mCox4VyZ7a3woCDihjkojOxnZxyFbClXeVWOZBFTtUjrOK2nlLnygBGVUsaN4tEDxe633ar
PvK/EScEiJ7tUP9ua1h80I4wHIrCS6ZM6ExN1Vv5OtbZrsKKBGmhZo/zUwWIqwJ5NbIYiq27UeyE
RzlAfN5QNUCknCT8A/azeOJPD4KRgAbAn1jolXNheCSv1phjdkRbpO2lhK3zROVP1aUv+laQJojr
GbymEPYWrAiGhRCuCyQ1rd0VJ2XiYQFChO2yj8OnWE0ktCBF2zilveogASwyOMIz5DkXht5jwipO
u8QJANCYAdeuDlc1qZhot9AJO6TtQW4d3BTjpxBpHgdaQdKtyotNy4tSeLdxilZXKE9AbfBsizbW
lmrFhM3va7zYjU3dtnd5UYZry0Y7MMYDD41RrzRcf6hLS1p3EcPQg/RaMiw1nGmmoU+LxZY72Qmx
MYmA2qfwyAzq+S4FvA9Js5nxSaEzUKkxLDdfGGF9PaStSoSwtjF0VVnFDiZ8PcuBrMVNOfb9mm6T
J6DUV5hoRAwF1uYYPDPIBhEHloRhoi18gReRGHmWcI+Tm6Kut3g9NYshZCvIRnna1doyIy8+7sN9
m+5CF5uROoSlLMfitOoJmJcho9pa6Ks+xbasNoik8eAeh6Q0JSZeXiWdToN16KZvAP3dmskb5mmZ
HFYxJhjYSXS43xff8EwBHCO3bGFRvuJasdZHN11bYbWzFctcaMBmYWIdRzX2E0NS1le1yWaqp/jJ
JHr9EMPpuOy99iRo+p20HtOkcu5VC8ZoHSQBXL96abt1g6K3NNdGTKSGMMtyCcY0d616kQS4NXuu
K2nCIJR0gSYWLhYgjEX6jiwoNVpHyl7itkPsYeDMU+rEFDbhHIUng/9xqbtTjAKmtTNbdf0lRjwY
V6d7J8A70kjadcdHjAG1s0xL219JuHFzzO12sLZJ3NC6RRw36kk4glUGqbwoCqsC38IvOccMeNRP
8BtcFU4yD0L50oQc+M2Ir0iQFzumI5TuqIaOAytfEEbD/EVnwcox75csGih5Rb0jdXCg7cApy/Ep
7RUt3pMZANuBM4b+DJ85M6O86zGuAs47DxVGLZXUGfgVSyeQ18IML+MuuixUgYC3G2O61vCU5upE
7Yt5HGlnRYEyIPcpYYcsRySV2aswip6UaBqztva+TWAUU9jukKuvp/84lv+MnAMyW023iw3hGgHa
eTaE2SrE1gTFCSzN9rE0PHsfEWlxwp7Km3F4lTpBCk0erzrNFfimgOKXXYHCIsaDKci7ZVZV5Blj
GBBEOPI58YkZ1Q2z1taYF4HZ8M6odkOMpC0JjzKw3XtEwj5HHLRWwy3deZE05rIhAYwhzZJASzoT
WT12vrnD9hvORJFkq2jYi2nOSfzeluQ1KDJBf2iG766w7KWmW3DqzXwB2Jfv2kS+6CPWX3YYX2b0
QPS+9saKHG3ulirGGB01AEMGFMHDasBWDQrjlsgiPrJGf+H2YSiby3OvYuweVRgSRGatLtXceXB6
fNrigLdaZvLYlp3OTjVc9XiFzfMgRyAX69FGpCaPs3s/GfyN3wiCIVAzKk/QKjLTIq3KcAJvNfgl
9ljUCowyMRYRjLqNzseEPUg3QphPvs/zJghVWFK6bdLOWCgJ1oqhPx6CkseoMeU3otaSJTwqzhSF
OJzossyWWTQXZGrP6D5g7fTNrhAmdPwFlmG2DZdADepl6RrLNkfyUJpIwfVqsgnBwotEQjtlHixF
c6pEwwG/8D1k3ocoS+N550JjC6+VzATxiJzFGLok1RC4gU1AcicjhhgIK88rjoMiz8q5BXEo7yHE
GIO87A0Q/tYdLwfQjHXWQz5Tp9pRDc6wGUerqWIa0MfdfRabF5PJt60SAAR3Pyrbb27lzQrTNfdu
8tJ5hYbaQl7SfATzTLF3bi28NfnRlNVkgWXE2QN9dQ7kqakHkgfbjap54qE3QWXBULhkuFhA4AgA
crTcfOgi2H5DOm5av992CoR5PWOOZxTLtkZd2agHCPbxQm+cBxmMTzT/UG028IYeHAOfzIQIi2a4
NCzrNNIIqqSBIGxtZ7KpNjmZQn4/HMKaoZlsHrpa3OrhsK+nXJOqUQ6k8MTqmRNYm2li5voupO14
OE00mFd63Z/zYX2fcshM/wpDGRxQkGx4pirOcC/DPgB/Uz90V0qi7RNLrzZa2W6ikc0FO5FdKIdN
gqSy0bsVno07MDAsfUzjsvC0u7pWTgFHCX31GVfmN57v3jqKhry/iC8MdZrYZPEVxI2zzAu9Ve6t
Uo1tHYsobPgIMxmUptqlkjM8HCF2mD48cH9oOYSTYRcDfoT91dgayya/TVPoadh5oJFTLnosHJZD
pmC3Q2IN07XmqtK3gU4D0vrwiv4PZP9bwn3j1fPhz0H2m+SxDA6fcPW3X3nH1fUjIXVkzA7XgeWv
onz8NdsC0TzfkOgdDQvw/TdkXT+akhzISjAtSDD83m/IOj4AEjN/vvcaiKHb/whZV8WPDsEajvcS
w3XJq8aNR+dVfETWk8I2AX3Z1oC9EAAM5xEZ7tuCoKeZ8GgpBQT+tQAQHIFB5z1K2x3ZnDjy+Cgr
qvTewX9mABbAOuWik+BEBtR/SG3U96a+GSK5dtTmNMw8BCJY7VaE8lJeTGy8EVK5JQvSgMGCAMzQ
rPLo1AKZSqv4z6K1zr2BYMHGI6Ov0xj1CpXsHlQxbBHKDZN7zMyD5tkwUyxhJsaeXw4PfVStu4ps
5UAF5bAtitRWrZsTOsQFczXK2Z6ASkLL/FVpinqmpWGLy6QCCDRkc1sRNTZt2ksUxzcZkjeBD1Ag
wUxjPIpXY+cNe3hmszYd0WiPEsFPC8ystycV0NEi0xyMUEqPoDNbymMFn1+n9t25tJMrmUpB5Q7H
sXaHlERPcEhvCgAQTfRSBN4myUnEQH+57gV1Q9D2p0nhnbW9jteUsipJtWGeVpy5dDV4+al0xjVm
37z+YAHEae3NWpwim9unqfq9iQcfRzeTgOC6OqGsJXcPi3gXQl9nG6ukhivvVRKMBmZLFZsUeDQB
ptvsapXhfeM1Iah/tdJwpTurfHQ4ORDrSd7v1R7+Ki1IrsH11NYs1o2m3yJNYywey3CjwizuVE9y
DugY7UIMWsm8U49DG/ZQY2Gkp9ENIJjHXbot0AiO3pJ8RW+Vtdj2Cqc1SFTQ9UVlFLCXdbKHu8CV
KwEzGuRh5jrtwUgRv2nfRSk9JINlOxkv3urUIQprHPFRCRDqFSjvXXiNrQOTW6uDHZ8qiAxAKkmh
wQJuuZxjynfmFuB5yUKlWVy4I02nkxEeVDuds8YOjBvjxpvOZHHhFv7cJb26HAyzW/tjujHd7MV1
iy1BYitw/2CHamaulup3UEZ7nUr7uxJTkNchzUh3N6Sc0oOfofLRknspMR7NqKwWGUdzp9TNDrQ1
3KmxVs9NC06/oFVEClYvXAV/fq/svsG5lZDpJ93niPOqKIOVKehc1DE/K1pn4VS4pgYxlraW4hsz
iSvjiSNUyovoym7LE5nVj1lgn4QNMyMX4DsIErmw1fqKaPOtgCqzajp0Z4NlH5uy3VRMeEZFLvRB
nkEesuBE+Ru1pWAw0CEnWCJ4EGYFtqS03fa514baOtDwyY2y8yJkKlAgd1slyAZW9Vi94PO/9Hr/
jDIXfkM5cb1A5yReS9iZcbxOvkchfSK8afe40ynpypziSybVuBwl8bkB967zGjC2ktt2mZU9oXB1
pm+hot6jE7I5oPVgF9Ack9qb6xBdiCyco6s4NtJa51nGjiEp7TWhtc/1mcN8gnYWXDOZUOGgQBti
1OZ5l9ff7BhaQ2Nb6LsQ3gwu1ow2g2+YUH5LOkqByW4K8RLeLaodyG69AmfNgqpPdTXsEH+TzdlS
YlaE3+0MnUIuUUid5p5NVgYRK7uzloVNmRw4wXNbkIQWDt+TpHm0PUefVyJ+kol5Lxx3I7PW22bD
QK2bQ1ksGna1KDovZEMF5gmkxflxkMBDb0nQWOnxQ9RjF10Q6atHJ1FSr4XHzKSPnJ3fhnt1oGsT
RQGWoOmnRWvzY9ksnAzQW9jNuO43mxStsinESpUqAS607S12NEiFA7w+UaEXQ37rpohfkmQALFSR
JcXZleaPJRGkvMnQXINNkBZTDAwEdLatyFC0WTMZcqDIWQrfBYj3YWIiwAy3th09BE22dbE4Jri+
mWWO8eLm3kNL5mnZINIz6ihdOKSt9Uhs3DZ3lxFxyeumvZNtqk8+qt8bLtBIa424rq7pm5vzIDMR
WVOdmnp1Ciwst+EAquvnAE5B+X1UlAE1ZHjpMxEcBZZMqeXEE8f3xc+d/Sj0ExGVjzKktJIlQbUE
xPFYMWRtoIUSuWRggps9IWjBWzMOjJkmgzMkY0vXu+LmoELKWTNBHd970RMaBSYmzKuqLSRNhimv
CAdEw8jfEfh5LVjeeyG628m+w/CQtFjmWF6kMSIvNUNb6Cb00Z67AMk05lFVLdGEY486sUCZ/++m
6XVF/AXHYUvEefzo+TdBO4mlZI+lQmcYK1bwgLCM21MFyQ6jUrmGDLMp0N8GLYw0w0EUpfQIH1OJ
mWeSUZqrNnYhuWW8dJOzq5lTioMVzHCWUVFwtt/UofE3MPQYbeX6pRchMgpc5ckt+42t0M5ZCFja
oCC8NUIlFNs7pNGsSB4eYC+5Gjpg8qrQrz1h1TCnTo2WAUHtYreouvKyMpQbNVDtDa3SVeeNe5xd
c8AycEMO/txVj9uRx6s2cYbF2w7FU1GsBg/FY9A3C+z4AjEYRO4mS78YroOMUaxXdzcyiS4JGJ0Y
rBsuaC4U8O65k3TfTL9bx3aWrAOSvedS9RKacPOhiav1hCxtXquTblyWCfZlbYhV2V3DILLvnQ3E
ZWWJ0dYa4W2yYlflo8ilhkSJoWI36QPRCU5mRtYYaEhZCfjAL4AhAgbPZdriT2HpwTIYrIsa5WHJ
zrFTVMim30hAx/ITtqPNaGMFh96I2guvR8IYeeFFRPGkoW00J5EjE+JZJ7IHIUuyHU3M4FFD3w5E
uZeTRDKaxJKqhHE0HKCjaevEym5L57hDW1mgsRwnsaWF6jLofXwpXZB1Y5JkZkIu5dh0O7vHx9MG
cVz2k4Sz6b1ncqtpyNyDXtMJAqtfhJPss5wEoAa9PAMv4QPd6cYaL2/0vQhGKwSfMNmnHhk1aZdt
TTPEsJZxLErtYV5OwlMzGK9Lz4DTmJoFvtbxBBMjpA0lWrKMsfGgpOXS05w7b5K1mpPAtZ2kri68
tAjtqzaJYF23fFRRxZLgvm8KuvwSvWzTxwhnJ0OpOqHAnUS1aAc3UD/ykxG9LcOXpYID6YmGEhd7
FBzr0OZmaHQHtLqVlp8PDoZTJW4rPWrevPfVle7XYBgofUka32JIffCGR38SAheTJFidxMHMXx9R
VxHurB3XqIcxyamk5s4DqLErDG3hZ8ummlcZ5HK3RTCY5NuwjVOkyHO3qPGxRKdsTIJliiBzEUK8
npm2OdVxWwS56Jyle99NgmfRbOpJAE3TfdlOkmgLbbQ9iaStYnQAJ3vqTxTUOAanyxJNtduFeA8V
GBpyFjC2X5ior4tmjHYueuwBXTYLo9oU4qVSQMdrlNvtJOHuYemt9Brppz6sSnAtRJmNu1A0tBWx
xFgog9g709CFB5ayMipY7g20EDB+6vRJRO5C8I5sfmWcBObIETg5ptk8BDVjQajfGh7sqixOgx62
fYR5sDcJ1NHaxfnwnE/C9fxVwt5TFaIMBHhlzq81xSobHtxGWyGTIGaLged8SAjJxB1kEgLjXYQD
DwOMUdklhNmQP7LXndy+cnbAjtlx2lZ7P7mryVEIo/gE/aW3LCcN/uQmaVIcjWOwxEcf9UWehiQx
s7sFNgL+8BKLPzx0x5DyzEV+3yP3x6iKdTs5ABhYAQxqcalEeAPEry4BjnsfT7YB2Ae4kL6J5gW8
AZqHdsTylOakq7yJPUZS3CbgdIlNEoPn1cCkJ8ffw6pre91O3gV+YOFZECZPUX3nh9qwNFq4jgkj
q3bkzECeVOiluhqQR4XZWeDDjS+yneq0JzAQMAWWw5kd9T1gDihLWQCCRZVy6XQKLt3EOkQYH+fB
uHcm1DqfGNvBc4FsGN9ULHLbgvobhQ9++1Y2qDucQjaFgqZhJKsqz9Mznkbs+uGudB6ULdIw7kVe
0p1YpOP2YDoLj2qJLOQWHimbNIQcwrEsG04NSReQpxb0Ug6p8mgfkFplK2hDYhXQhxRKfepA/lw4
4QMjVI7dGu4N071yDC7ggRNyP3nd2BjizHm59aaJr7hx7Y7sZHLiU4cnrkMMipfm3iHikbKLlhTr
Fqoek2lgTzpTPD67njgzY3FHTh52YXnN8Ls9zszuoiyrbsU8AMsBjCQmZGvMB3WV+iNH85w1bi/H
Jn3CHORMVKlcR2V86zH6MQctxDi7N0H7W55m0T9C9iAKD/Ayw/thaKpHWMdbp5LXpoInSNeUN/U4
d6vsaujlQXoowtu4dc8SHckX9OjJschu1SUHLN1K394E+nkGly1oqafKJht22OH786zQtkD/18ii
9aT4Ptr9fZ+LkxA3oTA0l66SvRijvenL5oosxmIZdfIO7zK64ubUQympUuehjVoOsljDVZ8pFfoS
RcNA1y1f/Gl7FrGy6koEh3ZPpHcLh0xR0G31TXio/JJCU0ncvYXHgk54BMgWU+IIUDhhDff5cqyZ
3XzTpf2sRu6zo0JIyifysGldVX6+x2xj5dBN195dy5aBYDEjXtneCB8sO9BHOqXxrJ24LQI7c2zR
p4XqMmUaAiekqbKufMQmsmSkBmS67pgWeY76pIK7lg7WKrGV3jSk2s7tpDyQs0Zr3JsKqQN6hkh/
0M41fKJdrcQnzKrgXSgR1kZU9gYzLj/HGLNs9FXAJk6sGp9PwuSrsR6tUdPXdf9NGOZLWdDPxTYf
CkDCPTp87NEc9zmsh0MlYedxgvfI2WhdwBI8rK3V2mKyrwBm5qYdLhO4DZPsG+eC2//D9/4Ovofi
cUqO/XN87/YQxy//9fzf/8mq+hPM9/6bbzCfdeToFsoMiLL8l+BA/QXmk0eWgyWZY0tYrTp2qx8I
tOaRg1+45LtYSVJu860qa2r/3/8yiLCVkukn/1IlxlW/WJO+m1PCQIa27L1k7//7YxAzr+BH9qzJ
n8ByHMQNQq7G5T5hfLYZIrfIs2EmzTzGXJ1URNNVh3lbK/oMonlNsBS2Jxn89ta6UApYqSZny+vY
JFS6bT0plGJtpVAIYzYcAAXgS4fOE28AEuqSgwIXMVWUK8MfLBTmJR4cOqSlcC+m5w5+7ZDn7cIK
qtuWkSVli6lAkwCwsfICdkHUkJjGmKfEjt7GqycJ2/LUh7nBrjTgOcFAA7+DuyHH8cm2d4TBYhAy
dOXK9pvrSDXTTWQNN0OJB0eROiR+Y7NEdgV8A/2apPllbrPf+0Z5EpfRpZfy+jxqhHQgoIlmRBUR
DkrELTkBCnO4jw+Uls8WpkGLUW7agFgMKymDhds0j22arfAjRvjDnHxu+MYxIdcL4lwoChsLx4fQ
W5oJ2CDRGJgjD/AOUJySPUkSwFrxKII0lDiz3CfYdioE0UAjb2WP9mtt60PNg+fMJhm8RH53U47+
huD3HitmweYbYt0t1SlrJkJijhlVmCbpvDW6Gx0gi4YFjX2bt+sedsVE2zvkenmnxMYubZDzj6E1
1yv/uBQvFDV7rS+yvS/ccynz5BTmCT7QDvzD0ZsIs9cdmR1un+8Ra8IUCMSlZ9sJyAV0SrueeKl1
D184eVF0qGZlH99rlk49yemKIjHa64V6ijgLIBK0cRcaw1arO0FxCtFoSDDDJE4Vww7Cn4RJIWcw
U4284iBN5IsB2TEo5/rXgA2idti604yQnLzigw02agc+TBcaONgvw/NFQA3oPWPDhFezjv3ugBot
W1nOjTalsxa+vVK78UC6jncyaikSte4x6lHzFY/IPDn0JOVu3Z6SBBFBKdsQ+svCSRuxXHOhq8jA
PGBwUnxmwrMhocITRQojuqipoVA6+u4aU0wyUXpKtxhkkWMBNriq8IxQSfcLMHL6/DaaRQOVYQFt
25DRMDOl92Q11XU0gG2QNcvkqejmUXAxNLwbOAYHQr5QgPT4/Vv5XRWDuPUih3OmRMk6wuO8Td2L
1M4fS31i5sE8NKAPY/l+LgWhY2kmHsLmpYdLw1mjaidVM2iL3CKBqSyyx15vv0Mwn3n6oO/K9Hnw
Kii14OZz4MNvoQNvJcIBstMHcqVjHSo21USeuVutqKl1UnrjEveHfKADj8J1pkyuPBDnISIk5gkB
1MsAWuFGEECErBg7q8hoJgTtumypxRubI9hD7tR6Nq+hDWED46uR6Z26yWPBiavRq/qcf2MHZoNR
aGc0OKI1wPRU1gJO68yiKt5EDY6XYw3OVuovtW3tMAR87Ll72G9Vy77T4rOmshaVNMnX0UZv2+Yq
jDFkfvjS4MsB4WsbFKCqZamb1CzmNf6ktzo+uYaiyOOwuDPCyfIAZuJMbZMbCgyoC4oOaaLhacxs
DY5M3uwsNXwB5493SZYeIEjc2qMVbDUcc2ZJW10Sv1YwDgyoWjVjrvc2ND8DflV7GAxWhtrj3hb3
Nx1+blK8+Gb9zD3XFlaIDItMgeIhJzdG9O5UYbN5ZXm1dvrQvIiNdKH4JDs13gSCA/tJcuRIYaKU
Gx9MC7xUN507Z3juSoDKOFOBlRVInkI+M8bsLHJ9UU4lqIdhAkBiu7dJYZyZAnoJ5k/LluCluYqT
mwqpzjcbpv/yqrESbU6pBL5nnOjmNPGJJaUvHKsVVJEHQI19lNUPQer1S3TzMIlMNn+sCyZuRUoc
gxfaqww2PLyvXVV1w1LvCdSozAzlJr6roOFsqyE17oDmchFU/sKwpzHOkPkzxzeucIaNd7bW3+Gh
Fkxo8w5aWrwoyJ1ZFdN0xpKY8AzypNTCag9jakEnjEpN06pVUa3pyPMTyKuoT5sFTFr0cli7rosK
ALOFt5qZfgx8BgHJLtxdigZQ4rHEp0Qr45pbc8ClZYQLM1dzyaeCtj8IsRF1WjudR9DqCRfFGxjb
o2WVgUEjuialSZfwyYbWmltddqrpMG4M/PrmsIxBxMpgqbeP0LWNRcx2PLOYjiy8DC6rzIcLCGH+
ZSHF2taEy84DdlL7GPeribYK7WptZIk5jwQWfbV5l/ud2GYSIBgvLkzM8Hvowp7m0ud8k1dpaWRz
0yZMm/kesQTSIH8s9MyXRllYTnePpHeL8TSu24m8En7mrMyWVJlaEat/Xm+eBE8lSTff6x/FVp8U
WddZwj9/+SN/eqEvOMF/MI3/nRX8r9XXZBR/nuEick2sYA0L+4OZ/N/6oV/KuD++0Cdv+aeswSoE
p3ovyNKP82bMv38oYF9f0utL+asrxAdecfP8QrWpH5nCNE0VdvXrF9VrnKXe+7c1caSZDKpt2/n1
2xTMH+7Qn92Dv357vzfd//11Pr2BwzNcRR74ugye6o+3wHR+rOH/5Bb8cIUPtwA/fMLR0dMzW5++
uKcfb4F+BJ/DcXQbAcn0xR36yW6BaaDr/NTH/NN7oDtHqqR90ehH3r4+3wN5RAiGxJ13Yi1MXz/b
PZjapS/eA0M94mNmPdF3vX4RQP1xHcgj1UbuCGfqZ3vzpqV+dQHw5m1wEdtAAvpHb944wpyaj1//
6Va/ZguDT+pLy9/QaMdZQa8xG+/r++NHL44g49hQZd7+0E+0/WmaYX954csjKEe6YepogP/g3etH
KgJhy9K1t6Xx8y0BFSjnq0vA4CAkFkU13t8lbKiPS0DjJmhoRMlf+eUe/VyngGNbZMR8eS2o7HIm
K51rvX59Pgw5JnScAjR2nLevn+4ggNJmfrkiIDxH50Rhxb/fhU9rwT5yaP1Vjsqf7SDQHDT3X30Q
EPAL3ruKTvP16/OD4LAVOlOk0CTxn77eHryfaEsUgD5vW9QbTvprgf37svjPa0KdgsdUdaDdt3f5
+SZo+pFmCNR6JoENP9c2YODX+uW9UCNYyhD889uO/3EvZKvEkEGffBnevn62m6DD9iO36Ws1gTjC
D0Wy6f/w2QvKRJViwfzpigHxFg72tbdt0glQ6ME8fvtsWUwfPnumHUI4gsbz7bl4325+psefQu1t
Y/7C469SD3IE8BS83YTPp6AmIWlzBjhT7MjP9fhPVYA+pfp9aRHo1pFpWxYZ6Vzpw6evGcABJoD+
T7f0dd1634u/8KnrR8bU/tnqb/vaxzevHZEpQ9yZ9RO++1c/ny995oY8MuDWECfK2/v8tkHVbfK1
fusOfq41/0eD3H8KgDB1tXQVJEzT3za2zzfBOpockyz+9bNuezoA1lcfe24CpxriW/MdAfnh5NMA
AYAIVCqj169/0Aj+jQPiV9QU0lL8/AqqBi/VH8Gqf/YDv2COv//+B++rCTP99IPXQ/7y9rdffqUN
/M+nyvAV7/zwzV/wz9e/8/7r72/w93/609/65V398n9ugpfyUD75w+s3hveXOdmQ/ftf/3mE8jgG
vwM7f3sh//7Xp5f5YdP/q+vODlUQB0/g1x8v/QagffXa80N8+FEUhWKbY/LrV07yQ/pZbvWGe331
yktk0sFBuYSs4H2OYaX0m3CFr/6BVRkwTFNuX9KXMTj813r6X5/u/TuI89W/cwyq3yS/vN7J5+0d
G/vyhQOv+UHp9t5mf/nKWfJ4KJ+HTy/6rYn96qVPpufqpfp45ffO8KtXPg9enpnmfhpDvJfeX730
f/If14Z4K2e/euHrZgoZ/nSf30umL1/571kN/rq1/u82rT/XWn7xwtNTWWcfV8n7SfrV+3KSxUH1
8vHC7635Vy/8/6WlffGOXAVPQfxppfzaVHz1pV/xrAc/bOK/4pZ/ffE/Ol9/HUT+/tT9ZcD4R7/2
uaSYfuIpfjmU//P/AAAA//8=</cx:binary>
              </cx:geoCache>
            </cx:geography>
          </cx:layoutPr>
          <cx:valueColors>
            <cx:minColor>
              <a:srgbClr val="FF0000"/>
            </cx:minColor>
            <cx:midColor>
              <a:schemeClr val="bg1"/>
            </cx:midColor>
            <cx:maxColor>
              <a:srgbClr val="00B050"/>
            </cx:maxColor>
          </cx:valueColors>
          <cx:valueColorPositions count="3">
            <cx:midPosition>
              <cx:number val="0"/>
            </cx:midPosition>
          </cx:valueColorPositions>
        </cx:series>
      </cx:plotAreaRegion>
    </cx:plotArea>
  </cx:chart>
  <cx:spPr>
    <a:solidFill>
      <a:schemeClr val="lt1"/>
    </a:solidFill>
    <a:ln w="12700" cap="flat" cmpd="sng" algn="ctr">
      <a:noFill/>
      <a:prstDash val="solid"/>
      <a:miter lim="800000"/>
    </a:ln>
    <a:effectLst/>
  </cx:spPr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_xlchart.v5.14</cx:f>
        <cx:nf>_xlchart.v5.13</cx:nf>
      </cx:strDim>
      <cx:numDim type="colorVal">
        <cx:f>_xlchart.v5.15</cx:f>
      </cx:numDim>
    </cx:data>
  </cx:chartData>
  <cx:chart>
    <cx:title pos="t" align="ctr" overlay="0">
      <cx:tx>
        <cx:txData>
          <cx:v>2012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solidFill>
                <a:sysClr val="windowText" lastClr="000000"/>
              </a:solidFill>
            </a:defRPr>
          </a:pPr>
          <a:r>
            <a:rPr lang="it-IT" sz="1400" b="0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2012</a:t>
          </a:r>
        </a:p>
      </cx:txPr>
    </cx:title>
    <cx:plotArea>
      <cx:plotAreaRegion>
        <cx:series layoutId="regionMap" uniqueId="{AA21E929-773C-4233-93C4-DC78E30A15CC}">
          <cx:tx>
            <cx:txData>
              <cx:f>_xlchart.v5.12</cx:f>
              <cx:v/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500">
                    <a:solidFill>
                      <a:schemeClr val="bg1"/>
                    </a:solidFill>
                  </a:defRPr>
                </a:pPr>
                <a:endParaRPr lang="it-IT" sz="500" b="0" i="0" u="none" strike="noStrike" baseline="0">
                  <a:solidFill>
                    <a:schemeClr val="bg1"/>
                  </a:solidFill>
                  <a:latin typeface="Calibri" panose="020F0502020204030204"/>
                </a:endParaRPr>
              </a:p>
            </cx:txPr>
            <cx:visibility seriesName="0" categoryName="0" value="1"/>
            <cx:dataLabel idx="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71%</a:t>
                  </a:r>
                </a:p>
              </cx:txPr>
              <cx:visibility seriesName="0" categoryName="0" value="1"/>
            </cx:dataLabel>
            <cx:dataLabel idx="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  <cx:visibility seriesName="0" categoryName="0" value="1"/>
            </cx:dataLabel>
            <cx:dataLabel idx="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44%</a:t>
                  </a:r>
                </a:p>
              </cx:txPr>
              <cx:visibility seriesName="0" categoryName="0" value="1"/>
            </cx:dataLabel>
            <cx:dataLabel idx="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>
                      <a:solidFill>
                        <a:sysClr val="windowText" lastClr="000000"/>
                      </a:solidFill>
                    </a:defRPr>
                  </a:pPr>
                  <a:r>
                    <a:rPr lang="it-IT" sz="10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27%</a:t>
                  </a:r>
                </a:p>
              </cx:txPr>
              <cx:visibility seriesName="0" categoryName="0" value="1"/>
            </cx:dataLabel>
            <cx:dataLabel idx="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  <cx:visibility seriesName="0" categoryName="0" value="1"/>
            </cx:dataLabel>
            <cx:dataLabel idx="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  <cx:visibility seriesName="0" categoryName="0" value="1"/>
            </cx:dataLabel>
            <cx:dataLabel idx="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79%</a:t>
                  </a:r>
                </a:p>
              </cx:txPr>
              <cx:visibility seriesName="0" categoryName="0" value="1"/>
            </cx:dataLabel>
            <cx:dataLabel idx="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86%</a:t>
                  </a:r>
                </a:p>
              </cx:txPr>
              <cx:visibility seriesName="0" categoryName="0" value="1"/>
            </cx:dataLabel>
            <cx:dataLabel idx="9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900"/>
                  </a:pPr>
                  <a:r>
                    <a:rPr lang="it-IT" sz="9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  <cx:visibility seriesName="0" categoryName="0" value="1"/>
            </cx:dataLabel>
            <cx:dataLabel idx="1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900"/>
                  </a:pPr>
                  <a:r>
                    <a:rPr lang="it-IT" sz="9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83%</a:t>
                  </a:r>
                </a:p>
              </cx:txPr>
              <cx:visibility seriesName="0" categoryName="0" value="1"/>
            </cx:dataLabel>
            <cx:dataLabel idx="1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61%</a:t>
                  </a:r>
                </a:p>
              </cx:txPr>
              <cx:visibility seriesName="0" categoryName="0" value="1"/>
            </cx:dataLabel>
            <cx:dataLabel idx="1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93%</a:t>
                  </a:r>
                </a:p>
              </cx:txPr>
              <cx:visibility seriesName="0" categoryName="0" value="1"/>
            </cx:dataLabel>
            <cx:dataLabel idx="1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64%</a:t>
                  </a:r>
                </a:p>
              </cx:txPr>
              <cx:visibility seriesName="0" categoryName="0" value="1"/>
            </cx:dataLabel>
            <cx:dataLabel idx="1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55%</a:t>
                  </a:r>
                </a:p>
              </cx:txPr>
              <cx:visibility seriesName="0" categoryName="0" value="1"/>
            </cx:dataLabel>
            <cx:dataLabel idx="1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  <cx:visibility seriesName="0" categoryName="0" value="1"/>
            </cx:dataLabel>
            <cx:dataLabel idx="1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  <cx:visibility seriesName="0" categoryName="0" value="1"/>
            </cx:dataLabel>
            <cx:dataLabel idx="1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  <cx:visibility seriesName="0" categoryName="0" value="1"/>
            </cx:dataLabel>
            <cx:dataLabel idx="1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800"/>
                  </a:pPr>
                  <a:r>
                    <a:rPr lang="it-IT" sz="8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  <cx:visibility seriesName="0" categoryName="0" value="1"/>
            </cx:dataLabel>
            <cx:dataLabel idx="19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70%</a:t>
                  </a:r>
                </a:p>
              </cx:txPr>
              <cx:visibility seriesName="0" categoryName="0" value="1"/>
            </cx:dataLabel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1HzZkttGtu2vKPRyXi7KOQ8d3SeiARIcay4N5RdEqVTCmEgAifnrzyZLcqtoWfKJqxtxRTvgIsAk
NnLlHtbaSf/zcfzHY/H00LwaTVG6fzyO/3qdtG31j99+c4/Jk3lwZyZ9bKyzn9qzR2t+s58+pY9P
v31sHoa0jH8jCLPfHpOHpn0aX//3P+Hb4ie7t48PbWrL6+6pmW6eXFe07jvXvnnp1cNHk5aL1LVN
+tjif73+94emm2f7+tVT2abtdDdVT/96/eJDr1/9dvpVf7rtqwIsa7uPMJaRM0Ik05QofXyp168K
W8afL2N6pjjTmiqCji/85dYXDwaG/w17jtY8fPzYPDkHz3P871cDXxh/PH/2+tWj7cr2MGsxTOC/
Xm/ahyJ9eP0qdTZ4vhLYg/Gbu+PT/vZywv/7nycn4PlPznyFyelk/ejSnyDZP8zpzwQEn2mFhJAY
PQOiXwJCzqQQSipMXyLxQzO+jcPnYScowNlfDIWlSWGJeDfWPMQlLJWf5h/sjBOqKGL42QHISzjw
2eEKF+IEjmd7Xv0Ne76Ny+n4E4CW5gy++hfDyH9wABJExZ+JDzqD8MQ1F+wZH8Dh6/glzpDCjIJH
fVkTz4Hr79nybWy+HnuCC1z6xUC5s+7x4ad6DD1jBzwUwt8MYPgMU640lyce8zcM+TYcfww8weJw
/hcDY5/GXXPIdD8xfDFKkZD0m2CoM80gtkkNSeb5ls/e8Tfs+DYWfww8wQLO/2JQBA/Fw4efigXV
ZwCE0Bim+/l1Gqook4IjTv64/DUmf8egb4Pyn5EnqMCFXw4VUz2UP9VD0JkSiCtGxDcTCDtTjAEm
FL90keDhx5b8FRxfRv4JDlP9YniETdoVqff2qXya04dXq8O7nxm+xBkWFF7qMzuRL12GQvWluBKK
vwTnf23Wt5H6i685gS1szt6erX4x4PbWfHhoPv5UsPiZIBDhEP3MFV+WyhqIi8ZCaP7sZwiw/Dq+
/S2Lvo3TV0NPsDlc+cWQOX9oQHP4Mjc/geHTM8o4oprKbzIYeoYZoYRw9uWezzXAj+34Nhhfxp0g
cTj9qyFhi9T9TCTwmYA8A/9+5pKQUr7mKkA1NSQarv5Tq33tIOc/NOcvAPk87hQQ+6sl/6v0ydiy
/ZmIcCjJILkjLJ5rrpf5RZ5pQjTBWH0OWSeU5e8Y9G1M/jPyBJXDhV/MTa66+OcmfQQKGLAW8JVn
UE4kSXEmMNAWLU4SyI/t+AssPtt/igSc/sWQuIWM/vRz5S8E+gkHtfGLGPkSC2A0lGKM+efUgk54
5N8x6Nug/GfkCSyHC78aLOnjQZz8kl7/71M6lWdcSQllL9S9LzMI5hxLehKnbn9swF+g8GXgKQjp
r5bL75pDKi2t9++ita/+/TGNf2YaEWeMYSbVQdP6Gg98RhRWWnL6TUr/vzTq2xh980tO8Lprzv4N
//xajZU35ufqL9Dq0gJ0YoxeEhNMQEJG0HLhJ27zYwO+jciXcScgHE7/YhC8fSiKp1eL/3qw7qeK
9vxMUkQgVNFvaS7yjCqhJRy+XXY9W/Xxv/79I6u+Dc/J8BOU3p59/OU85SC/tD+zBwlMnlMsMf/c
VDlxGAyaGChmCGjl8XUijf3YnL8A5vNjnCLyVP5/7jZ/0a5+Jm/P6f7FR/63PXoKPUjOOYIp/zLf
X2cZcoY55BfQyP64/DVv/NI9/2tzvg3Hl3EvTP9/3Yz/60b9H7sYFtBAXB63P3zVq//+1eMDwp6M
k6Ev2iwvHvNLrbb5+K/XQP++AuzwFS90qy/T9Dy9fwx4enAtjFVnHAkF2BwoJFMKUszwdLhyYDFA
YrSg4GlMQ/nw+lVpmzaBPRnyDIEQgCSBziXnTEBV7Wx3uET5GTRsNNICCU0p1+yP/SZXtphiW/4x
EZ/fvyo7c2XTsnUHa16/qp4/drBTAu2lkBA5AoUbWLBk4MjV48MN7Gk5fPr/WG7qudWK+LOl2s/5
/URs5OfxMPoonoXfl2bfSHrHUChLaYPKuMIvhFjJjr1TaAhIN9w2bF7NQ/zk6iwJvprJv2EgQUoT
phjsPtFEMMFgkr42MBtiolFKJ1+JvvIzRrK1LFW1zhAutvAHCSzxFPO9SS37yG0Tmz26suhu09pM
G5vmdSijJF6YaGJbw+YoiOFLNrZyn75v6aFW+HoqwUBooxEiIKdJwE4cpvqrqSzQAUFez/6sx+re
xvJ+Tqbx3ArnVknTdZssbq6nypsXtlXi3RwhvnOTqQM2qCJUsSVrnKB0OXdsA7CU17wo1myYi6Xt
qun3Jh7WpLqP3EiuoYnkblpa3cUV5TvcqT4LMuPSVaunDzVN/aTooo2rEyJWUQL7i6jnukvl3iMm
xN1YZ20oUX4u2aR2USe8sKaxSRamaQIiPb5MSzIuUF/YrRvlJ69V3RUvetP4pRLW99g83HpZV/l1
MYdtpJvrtsu65ffn87D8T+dTKyrAZRQisP3iBPnZIxVuh2byq8q7HLpM+XleTQttvTHMlcz8NNKb
rI427VTifdrwuykps3WGcRFEmZiupere/8CmP2OMoZkK3QjYbEAPrvMS4zpvcJ+W0+zTmo1XQ+ON
+3Ke31bj3F4MLfLOy3ERF7O46fPq01znMmiKfvrdWPTOdhj53zeHnHgvLDkGsQnYBRSvFEM2fmlO
U6au603m/LFF1VK2SXJuRDaEA66Nj1p7345svqKtQb2fDsLzK2baVTqWbDNGdXVPVI93NM/w1uR8
Yzm6V8Og37PMOr/v7GNUMbFrR4QDFZtiYeaM+JjkyabrmV1iM0l/qFyxK2meht9/tsNuphP4YYeT
khAEtYQAJE+muqwbktcj6nxXV2+ZasiiwlPn90n8wc4oGOnYr0vTTW9U9MAGL98NRJKwpK0MjOXN
4vvmgLL0J2sYkgp2AhHQb9XJYtRTJKx1GO6vTRn5SY+XBHz0asqRuWI4u9JjzDbfv+dpcCaYSEgB
EpODB2gA+iW8Uz9nGQQb60tbvvF4DsGE1nFQ9gxcsZ26GVBk7SZJ08jvo7K/7eZGh4bQNEyL97yI
zb7AWl7XDL8nOIk2CZ4z34Ds9oMoTQ6WfJVGDpYScAhCITcxSfVh+r6KfeWE0xIzbv2J03dxnmK/
HjE9x7i/dyVOEx9VnlvVQ0XfMJsvxlhHN2Joo23WdfceyuagdGzYdTN5p6IcPs+LfF7mCjzKGbrt
qt5eINPcqL4bIcS7bdPq/HKsxrd6RO6Cmzj3pxbbdxOrxx94mWCn4GPwLS4kYRzS5CFpv3y6dCDp
mNO28osm1xuPyNXQ0uYKtnt6uzaNBr+e5F1kSHnrPBvvlRfFC1RWT2gy5PpwbaxSexuXxNtZaZNF
TFNvOSRVtnRNW1+haFp0NU1ucyueuolke9nPcpHgaA5N02+9tFfXHW/UUnv2faRtufZE9vsQDe6u
V3I15+MuKtD4RiNchtm+GZVbGjnpNevK1BdkjoNII76tpSxvTUQvoqmQaxcRG1IyQN7keb5OUH1/
zFy5iMeFyc89E8EW1ziGx2M53vRdSe8MP8c6pm+KwQU9osm5NR3yjzGuieTol7OZfYeHfF25od8q
MUBmqmzna5JUm3ps+K2b1J3ySh0WSMS+rjV9h1C97HOZ+lVt2xuImvNlFlWbEQuyrmymFxAJ7EXV
IXshybRneQERr+9ROE9OLuNsbNYZH4nvhiQ+j8uuDaZm0D6Cm28Io5HfppcdZO6NN6j4vCI3Grf0
vEMQENMqr0LbFNmiohHbKCGSZSdYdtH3abNUKbJhf1h84+HA5yHQKnd3LZG9P0cC7afYCBdi5lXb
tvHImnlsCuY2GnbVRN57gkY7YhJvp0uBwppFhU94oy+Ph3oe9dKLoKAZ6zJZZHpcjFWJnqAo25b8
Y5zHv1vS2mujkdoZETV+nddD60dEBn2tyrek6S5dF6ONIhABCHSWzpMoQuBs7SJv2ZPtaX3fqTgL
yrmN9xZBAYWst4urYga84S87uSAvO3vdZvdu0ObOkaFbPgcYjk0S6FQ21+Uk6zW3jvsDJ4tU1fh9
rJLRF2UzX7esZQB5nQZ5VZJtm2q6kT0ZQtlOdeBNxcemZM21qgJdlcVqOCz0wjJzqb1mHUV0Q+a6
v2cMqhaqW8+Pkat3WddX+zqdPlSWio+mrJdF7p0fHQF2A8Q3Ll4n1uY7h4p5NcISbnGlFuhYCDGZ
yksvljwk3sDXtsdvspibBRnjMrBCmSXPUJjE0dUMEOY+hKthm9uI7/IBqgrVWvBLXfltjdKVKBXZ
S8TasGRlviGNatZaRXMAxSpEtUMNdxxaSyqvPRXRNY4TsakzKXaeqN6mus/2XcVFaOtIrCya38dJ
M28br+1XYwHLN0VpvJ1r3i2pjjl8TN5XaOI7AUVqPOR7czhMCc3DscnEPo7KlWsZvz3eG7VC7A3p
a1jDbbryCjf4qRWN39FpDqN8fMKKVfe5ikUwU9kGTpXNG8gpbYC4E8vjqBI3fJdRK7aDbp9SooZF
FHt2mQ6ZXVjrIV/ZNlofKwZoI5e+myW77WfjGzzMK8ZFfj7LcQoaMlchEzYNsEkhomBHgr5Jti3t
zF3eU3M7ppcxi7VP857vjk8Qd92tdl3YlGo4N16f+qlA8qrL08yfeZS8LaM09zOLxyUl3WM2y8R3
feNWOaSV86qed13Jm/1MyjLoWK6DOC7UJmKTW1Y4V76XXFNZpStbmg+x5eydrqb7Ok43zDXTVeey
fD97Vb/ok8ZPnE6WtZ2HrUrmCx2h4mK2JQqzqM0WaYqym7iF2rPTdu28YV5TM0Y73epuHT3GxSg2
VVrJy1mYbVTVaFdk3u9Z3w/BiGW56IdsvMwnmYYDootoHFUo4yHZOxRRfxh5CawLD/fHv5xJhrd8
6t/jdFMgOZ/XrSov2JREwXN6VKUT6zZ2eJnIMg3FbPo7GesqoDR/U6G0vwHvu5d8msKatHxFUxyH
mSR1CLKOXSOeCL+yfbRrDgeJ7bRoUlQFERcm7GFjvk8kJCY6fkg5G1dx5bHbZIyWrGd6A27Dd2mN
+Y5WtPTbY4LP4207G28L1KhcTSWvl17R5UGVjfqcpknhu7FMV7itViSvhg1K80+1mattnE2tj1Oc
XiAbuUUetze5179FUBht4mwg2zg3EF/UGN+wmsf+0NHmbSTzD5GDUN42c2B5VYY9LatN0g2lH1VN
cos9uUTjuHW57e/E6ETIt83M+U6bCIcJo9PvqXc5dsNFZLurxhlwcuKSlWRo9Hs6jztLkhU7cp7E
w25/ZFxaxJ2fxijIUzlcuYItcYbdBUHpsIj7XK37Vq110+X3ufEuBgEJOKPlJQLOsKo8esFR31wn
kFEXcpI27IpJ7xnfTQhHy2rW1UJHvQp1NfBdNIwmEJiOC230FGZbcIjuKuXldDVD4RQqZNeZKvVK
YJUual4m2yp1RdiqaBvLlt5UwJMWRYz75ZTZYdWpIujaap3IMeB5n++Ph4HyMSjbiPk2KZLVTMy4
prpK9phWeSAzu5vVmJ0XqMh9nqd6aXgznG/LLHH76nDgSOaBkuMY4kG5Gx5rGdp2nWah8Zpk4aKe
vjFZpdaGRpdZ1kJlp2u8ypkZg77T8ZvcBLMe4ousnHxYhvpyyFx/CQbK0LXVfIuT9LLx+nVvYx9b
oj8MUDwF6jBFbhR0KeSc75Na5/smT/2YJvOujk1+wzu2TBlKbvnglf5ca7uxmegCM3htWClzPvCq
A71jHu5UHVW+aYoizHDlLdKJNnuUiGyTI7IZ+QTvatXsm5g/JmVjLlrs+TPt2K0bbLyohqm5nr34
TV1KF1Ta4JuqlcMyNzhfG1Hmi6jsmAsn2WC/qEeo8njrZzS3O3L4WiE5DrKubVfD6Lyt4zCiMlEN
j5eSwEGUDcYk6nZ5puw7cOhQ2M7cRCm603VrLpuowr6l7hBtsvjapBTWQUbfqHzAy6K6GUeRX89I
3nZxYhZHNtAXHQ9IHEOxPlTD1eDgFlDFzIuu6rJlN9bzW4PJKkuBKV7iqJ8/9gqqKSu3UNtAwRtP
c2DKqlzYw6PTMr6ZDoJHzwpIAyqC8qcWFyrT5WU093c46dNlkiXxGhRMd0XoZWyL0AOZ6UIIB/mO
T2ZZRW26mPsowKCY7HEdDSGw3cjv4EdMN7OLPPC/IV1lbH6vsvqjkl4ZkkbDauptm6160TDgoPOi
rwu3bHJwXdwL8mYuRrdsTfpmHLv3dNQ3aijLO3fIRi5JQIbxldPTTYOSeJemavAJKozPWUQ2XQxw
fZ/OEXRKkgQwJMQk/JZKwu9FMGjqX5MkLUC/oLgECp2mWzQrsjLd2N4Ay0sWhTf+Tt1Y7xJPbes6
yRa9cvkSCkZ3eTzEhVy2nMXXrms+HCc8SQnd1pXgGzI0q6yYfyB2/InTCQnbwpAEiZBA1D7Vs8hQ
oyJSAwEqV0xBwXR8TuY0Wjsj3blNowvWi/4iV1W8tGwar74/W/hPt4ffdAhQ/7imWEBj9YRSqkom
msio9fOqVcFQpUmY6rgPUtw1QYVQs2ZJXQA1VvEuS7W7kF1Yq1Viq5Boq/e9xPO6U8L5oMCQRTIl
QCFlYy+iLFWr7xtL/wQt7EU5aDEauvLQXTw1No4M69vMNn6KDRTnuRj9DOqX0fY7KkW/m5P8piYR
XaRt3L8Zc+0XM6HvDlXOPoff4gWyN5N/LCIhZCaLeWDOJyYfN7pleqU8rgLmhmk7VP3HIXXm1jgH
fKaP0jBxiN83UkOSbDyoYWYvVIlmP5Lj/vyIGsgv9EkZKNMEqxOlePDGbDS5mv1jRTmPkCmDyQNh
SenBLjvYthXQw2r1pKuXrPR0wFGU7b4/0X8SBWFjHOOwMBSH20jY6PDSh5IuBjLB5OwnDcZ+52V9
66Mm8dM+U9eNKkAYOSaHbNbE90DZXkS0qbd8dEGiRP1xnkgBQSMtf7AC/iRXHQwTAmQqBp1+RY7X
v1JAZj0Rr4Qo6jeglO1bg/eWdOVFPLgaStL01uLiscMECF+Z5ouiydima/PeN5LF50hS+4OZAhH/
JNwQRJjAEtp0FKRpRk8cKE5sKVyEIaplTvnWrp41Bh2Qqa0WfIyGbY07t4qZQ/etqh6Rlv2t60y3
KXVRhlPuGxuDAIeqbNuSoth6ietmX/NuPY/eYuBFeV1mAz7XdR8UBe8a3xXEB3VOv03KYpt3dvZj
z81XIrJPqRP5th7Vrasbd9ma2FweJXDxex+P9iKzevLzY4XAPbauVcuBtmNxkSV5tj56xpFoqd5z
QEPBPeY4+fAsLj3XxKnC6SpNveZatvoe5vamaEGWtTgagGvuVNnCo6Qpu8uFvjwqDc3cFtdEvUfL
Z3V7LpPWr7wK38UDmpZFO0CheqB4I+YfmnHqfcpb+iYt8ytbzW4TlRrtI9UXflqHCDt2QQ4HS4BV
f+aifUI3ULRxXwLTWFZjCwJ2Mw5Z0DjpFl0qIr8Scnxk5ScHrOxp6PvMR6U2QIZNurNx3l72CsKJ
0GhTzJ3dTBk372DSGfCvNEftzfFRkKfXvYrIVhCIF5gDp0gTzhcp5dVOtbq6oX30qYhcGyY8spvS
s4U/aFTfoAKBzN9zAclGJmHBcBSaMbuvgRY9tRQHKJdj4k+GBSwjdjmqwZw3urkRRT09sCkD4pJ2
+l00tkUQN2a8G3TjFngs2+vJLOgInJiCfL+kcTO9j6es98mI8xDNIgm6wxqaxhhKt0NNjlV5NxmQ
Puhcr5McgVoE/k2g8IeKoWuWxaEI6uQgAyuHPZ10e86c2tEiqXcyvumMN17Jthj3JEEt9Hh0s2/b
ji3A5caAYhvoQwGQ59LcQSPoedlID4W4Kembgw6+r0VR+UiMC5Ul+vfcplCR4Udd4QrclaH9aAfj
z4YO2yYdGbQmhNwwkvplNIMbi2nYsCa7KLlrrlMQexrdy4BOnC1qaWGpJDTUpMXgJCBoB6xuHmuk
yJu+nOOLP961hsX+nLkq8KDpe+WmHghiP8q3ynXgGET56YSz9fEmyCPIzwbbwkKdrnOHhuVQ2Cfh
URnkURrv+Ehvjsx9ANK7TdgMJSfIxItq7rywQQULGbMPmszwI3SceauI9uMyT9CwSepZ+XPH58vG
4HjxHFxnq9Il/ADgXU5ZuZtUsukHL94bqHz8JhkKcEBsDv6Jg4LPfNmXUf+OV8PFmLPmKsrKLBgy
8tFA3+82KYA5Vy2Ll8AbVkVb8FvTR5C9NP5YZ/wOiD+7iDM4IJu+EzEf99zASsQTuom83m163EHX
CjfxMvWqdD/nxXl/WALNkOtQ6gYKACySO0Vbt5NlO1U+Bpa3SyMR2CiftyPr0H5m8v7zSqhldzFz
rAObQCWRpq1fklztqgO2UeI3tOJ7q4dugzx03mbKXEHWMdADGGiAsw6cJ57jVUZmF3SoaG+S2PWB
J1C8mNlwPXaxPT8eXFPb8xjoMrQKC7JBwqS3ogyMEf3tOGUSCGo2BvhQrHgGFFzqKr4qu/iT6eR4
Di1EssEq5EA+gyMzVzO0X45pWbQQJoZRrUTv9SHyMhcerTczustqa9bHd6W6yCMdZIecGfWbrFHR
ihE5vlUk2lYzI4tjqJ2HyC2h4xVvZtDptr0cinAWoL0qcVHQcYJaFeGw4Y3bHumxkaC0dsoFz9E6
mYjPSlpfJa0RfufI6nhzp5S30oC2X1M67ykyq9lmu/RQn9WJukY8Y1vByADO02braqqXwoMGJMrZ
DGEr4n5Jm3OF0iZoW1OvRmiuLfQkphU0LJYoZvkFcz24e8wf+NySN1kbmYtplg+zlMmuQbTwQWOX
5wR85JxiT4QEZXBuqqNdEc3RjjcdXmZjRxdFVNlNwppy3fLcBRQ0kgVxcbVPcu4WbdlN66IY+aJB
XhJ6Lp0WsK6zm9JKoCHHYuRYqR/UnLSg3lXW0nkF7aXqvpIQ0+amE74ex3KnkniV8xE8oW4n57dQ
U0N/gN4iTLcR1LmrWvJyyzDdTZ2dfi8ZaDXT2K29bERLzyaV7/X5AwJ9ezm60lsVVf6WDxFZqlzT
RSmzfFXHoliU0FXdgeR+eSySkiHD65TUZO0G5zMyz3s2sHzFIMeGcVWpa9pVmR/XwyMFtn5tY9wu
GwFEmxUFDSIVoWsCEmDYF6be6yIrgiPDpAblCw3Nz2JSxaM3NUXA7Rivj8qGo0m30IfMqavuPRHD
7EteNYs2o/27Hr2P6/FidImL/d58UHkyPRXj3dT3d6UZ2wcvmy+68mNZQQsQ1WWz9I5BgtbQAGdp
6e7baYJiBLvyqpFuxUuRB7xC0AibRxFQQvV70dGbaZ3VY3RDKlMFVZySeT3V4vJoVQfPvcNZ7idx
kYdN7DV7KG7tLiMVPPKAHiUr1NbRQe8cEDfrCKgxXd/t+hTFO9lXAdB1uXSiiW+nlpsAcsB8X2bx
XZz4uC7NNZtov4KeQx8oHamFVIlc6n7d8TT9YKZhjcBXridIxJAmKleHxSGPkaJvV6YeOj/r76Oc
p+8QdZsJQSOyHDDeeSyW6wEYVZBznPgmY/0WWxbDLA0PM4RCEFZxsiIlR0UwQ1fGTRNI3NhdHxs6
rEw2hUq3tev7NRpsPvkUtnkEbWOhnNA1NIQG9qno8/OWzJDnod0YmiqKsU/GORiKwe4FMfbCicxs
UoLibgPuYLZHStAkDPQDqIRD2EMgFmnsieBIxWJkgynpoLkJxaqf4DG5nArVXJYt2wHCq2GY7bvU
xsl+AMf0XUwSn4opv+ki/W4s8v5+MnkSMBCF74gc6oDa8Q1HoI+xWie3torq61qsPO9TjFEBWRoK
UmiWygWraLedkR3WuE2rxVEyyYq3UpSe30+yui8qR3xT4nLbOtj0uzTGgso2JVdllEMTqLFz4EG8
2/SmS9Yl3g0FGUHJgtaYsePoy67gYX4IJt3BtE63INQV77yRFduOD+N5ksbnjfTsHeFu6/VDfW9A
gD723zCd4oWYhT2XuFZBrPthUyYZBJdcxnSV1yB+MJTfz1A0hFClpX7byHyVHaqaqoOVhbp6/33a
xSQ7tNu/7vACmwAmwaBLBuQLfg5wIl4QZvKG4Rb5fWqhfOWEjQeWCgVW7tjGO2pcPfyva1Yenqad
wDwQaqIbiGTT7tyNvPvggSj+du7m0R/kUAaNMexiSEa0H/6HqDNrjlMHt/YvoopJAt0y9Ohuu20n
dnKjcoaNBEggEIP49Wd153zfuelyO7uy7QbeYa1nKcmnX8de7kZVfVlflyLOgzXYntZ5mE2h+zRL
Kkp3lVP2nCpfHiGNp9mQUls83rbh/L9/gB05wCRuv09mq7CABOpIBQ+f4sl4O8tU/JwojKLShg1c
B2Wybmzf+zVJD4sR+n0xrD74Ivf8KMmie38I7i+QdV25JklTMgqHCjuPubqOzS+h6rtsiXn/RpX4
KZPpLyfNHfXAhBq3kblFTvh3vme3eba7/N+LVDUoK+eb/XyXuCK2LTs7Mc8eGTgOfYwnl/xmS1Dn
q5t2UWObI8d6no9JGn8zU5MlTev21ayT/LHVES9lB99tTdZsMlizYD1HcmiOD9VG4zfCsQPstrFt
PnA6pnmfTMF7F6Tp3uPuJRBdhAaCm5AtfpgPM1Q0TdWXakZ+fbx4kRgv0luyxR9k5rfQrv7v44GL
9ZWaZTg8KgAx4slgPD8qV2fNzNxPktb0qO4gAq1cHomuJLYf35lo1pe4zr3fZPCHLAl5d+tmsp5D
XbPMm/oK5S9Wh4eUB1cKSv96UWqQ595Gf10/bS9O1L+bBS1qisP2OWGr+GcLQQ+/wum7L97r9051
Iq+I+acRbKtPr6Kebp1K13JhvSrwlA1PPBmGUzKsBxI9zW3s/RznJC6TtuFF7JY248a+J3XCvmsi
P8ma9ke/gzkMSxM6KpsVtmy+5rQ2H9OwJhexJLhvFGsyH9LW0VNyO9RshEf18D//VIzqf+qeaia3
84XzizGoTS6gyV7Gu5feTa7aic6P31jdh1A5WHNNJ3//cMqwURc09kTOJwcXX/jhN026MN9qPh1h
JfxaV9ucRLiMz5uP0sn0tu9ibyzreWpuUN83B33Xm0P30Q/TntWdKQMzr9jDTa4DRX7PKJEZYf87
GzvmT/8WKrHEUQFm0Ud3ahP5XN//H7KdvRMK4iVi9C+j7fLhU3nUXXP85yU3y7a89Sn93OQKmEsE
/7VD5D/RagBP4auDh/RRkmk/8fd2Zcu5qXzvMNy/gsnlHbZR8hy6bpVXvkrPsxPzDjW7ubIhPUyB
acrQ28azT2a3I54lb5hm+3xtHIpmN5Cbk2v0QezwrbXSob0FZE88/tZ43PvwV/6ZNN4bE2r7OZDo
vMpGfuNLE5ykxAY9NP7BwGp572KsuhumjGc++vrFc6Rg4/BtAzr114e9PWtH0eHhaHhWpn8D6uVh
zy9hR+XLuo7s3RsKlqjC34ZxKxdbTbvFq+HbQLKDaVuL16n20wOpdVy4jR0BgUKnBrFXeqQiZTg4
lrGIBSfK2u7QpPGSLykPcNM5W0QQEIuIM7lrmplC+VfpbqyNLsELQrJrTZK10xwBIDo8KAw1R5gZ
tVcd4nikp84mdE9iOeMxRBdvh12rf7WKlLgO7rNRI9A/unyvmzsdOiyrn2GkfJlSScuHnD4lJjhs
CkYS7+8PW+Ne2EbWF8gSds8YP3uy/urXwb5SX49PmyavQ9NO+7GZkmzyvRSb5hZOu3/NdjSjRVPD
kjTiGbs8vpJheDHI4PybKKLVhNcuOlboH/nWVKy0TomXaUuql3bdYCuECobX/a2M4gFep56PQdNN
4CIcROLFvsf3+8T3Vp1VKuYF+NEZOy4TBwyt5sX1EAga3x3FkNj3LiK/nJmWjKYjv/mjLQ3xTOnb
SGML6IfjoIHKdiPQCx9SBIffTNh6gI5TX+U0gdocms+O2uoCS1/C85iivB9V8N0uZRTL/iMUZhc2
U1oONU+vQsmkWGG8vnP44X1ff3s098dL6mBxm+SCH0Jc5mSc30WlpsyTCpZRyD6w0LRH9xjgaBTb
nA8gH+JK7t0EvK9Z1nIycNXXQJjSJpJDg5LBE4GsViTx4hdtFEQm4x6qYTi3GF6ZziUJACt463ib
2q3L0cj17kHjVN1bOHr9BaNqvkTCvWpX1SfhNZlla3pqMbllLhYrhIyqeg3cx8DDGOzDUhVhCiiH
1tUTACpXaj9ty3RtFmhJKz+kzdY+B8IrgnGOTtg44oLQDo962o8YjQjMwbHleT90zWviBUnZVaYp
Ohh/WUWcd52rVmdJDKys7kV4hW5mn2LO0rzxYO+mdvvC/J4NMxt/DDhrDVtt+t/akaasiN+fa6Au
HMgB/RMgq422l0ylH9nuHZCbnzUXX/TyE01YFwF2s9Oom/ozJuEuriHL+wM/PwSmtXqgwI7nvp9W
xRQL9WKWecprLKDeOiU3TpX5EUL2KCvzarpVFcKvUzwTlpzmRucP32dSLiplTfGrcFU6L0i/NX1b
l7rxtpyq8dcYbOA9QuqZXQSpKFvuPG7c+P+FrTQnuy4nRprliq5kn1NAJ4ZV9OKF0/da46Ox9xP3
tiUInxWhOvNX1JbcX5UrlpbIcvUdzHeAy7t/+3kL2w5L9VjECwuLmSzs5ELxNj+e4AXzTAYgTBbo
u8O+U812eXwFwgaP4GDJWQh7ptjYPlY17swk3C4Zeb2Df8IuYqPcHi0hZrci4PgCjmffh9V8CQNG
r2zboChV4dWx5jO8D9oYyrZjosVHpPmtr0M6okUMZSDj+ibvw3Di2QbjM/k2L9YrDCP16+Nl5FUW
xX7w8nhnDY1R88dP44uk6IJBlIurLRZzGEW5W0iw+/de1932PIbTz24ZLCaH8QPNgCcwDS2DRQxA
HnvzM3gl7/nxlTHcK1YtFhirg9jzDYtDTCLytqQYCxbFtvNwB+Jcu42FXrzPbtZVrqz0eLbFjbvQ
tcfjIHP//tuGle5eKyb+9Xo8RzAZVltlSUqLvl9S3N//zyp8dGTqqjzo0KFgcD7GA8OBNa2rew3a
Ub2ErgVU1L0sEY+eminkt4Tz5CUwb5NO5KFaGSC6e3UZAphVySjUqUXbOvhVbXOLm+QU8kllj09Q
L1Ttg546AJulCzr+17bYSmo8zavz3GvSbc018KrdP1jOEpptravfRjoBedhmv4jHLT0EOuB5NCb+
rhokuSXMktsaQo5NVhZjAwrYsZn7agdYI1MdF/tVGnPYAKhcY9XvxrZm5eKbtognr7lEloQZ2+pP
WETjza4JyQnFROonmrxFU3fyeYoqts09dnP3s767/o8XoaNzbScoX1skoCdVdD+GUT6zxNyW2N8y
CJHxZf4Igq7/HqS8MFYvz9XY7mk0ibflvhASJ2t0n409m5ilz4Z5CFGkcF5GLvMHy0PubbaB9Iox
z8pdxabg/HgJ+244RKE70XZzp2m9dmNlMA9tPXB7bhnWnrvJNYWQTOQ3sKz2RFK/zmhvUAYaq+Ny
wJ9lWPSvceK5wz/Z+q50zjaxT+K/dUym87Q285kaLwX6QH5NIE/PQ0Dis5rSrA+Vf5uD9lB5r6F0
bC8DBqtoIefHy1iHX2RJe1TLULlTZ1pInpgBHzdgpIBVhM6rj4KmqCQdbibg3aIMRhIf6gk9tPeI
eVWpDA/JbEgZNTSXtXXXLZDu+vgq7f2dxNwENWw12aMYPF4CCmEOvklXBMn8VafCXJZpXq7zOP1g
dmvfDJoVxhv7mjQoLyZpntuB7pK+4SdXyT//OMtmxZLP79MJeBdVNqvaitF28E/HxO2asIeoMdAp
G3RYl+vMlrIeq/kd3r04T6FFMEZ/IWgQf95Hq3xCCCCP4FQVSw39J0zreu8Gjgqu18/I+mnR0n57
Tjy17EWkFiCL+EPpOMlngcWMDwkW3q2fP7gX+HmXbuHp8RbI07kaB4jKPZRIJFrWV1zKc333jbeq
8aCybE0RGaDu1RxPZ9PaDy1a9z4Lvh4WEfX7hKjoO4IaT9Zvl13daswfuQmAtmZDg6rbVOIvXepv
fceSn2yGVW5lVJ+ZrMZHHz1bUq+ZufMk97aKt2AkHm+bSSSHyEBVjDDvxnJKfrChCeBmyuC6tnq+
bcv8i1sqS4Vdb1eHjX7pByV2bIqj/PE2jaI3GZP+YnyAX27CMhxgHn6f6wp31RxsmW00eMJIiFLd
wZmwlmfIu9uV3MWd3sR638DFmutpzLl08evaqvgVBvyn51b99PjWuFWkmMFuZnJS5N8PP5DFnFtt
/vdtlxIDLtsrHdMiiyXBGhxb8EmbBxJ7A8Ek/LWsFINqOyjsZuDEOoglWQRD/J1bS29orvnjnVRb
8w4BnK0um5LY7gXb8GRATXqutPzNQCYAp8ANOvZ8Oi1beN3cdk7GkP6pFS2plX+9QM+vNIVhrczI
z50aTi7qxJvx68PItoNa3V/XDDXUl7tKJ4OF5gxjB+qiDfahj7rwKNzVhvajUWwyB1kre7RMaQh5
wlCj/xmZ7TaTp7UGo3Mv15N0n6Y1fdktIj5A0nOfa7zsHemH61JV72RV1YViAc+xrns/FF1t5iY3
P3eDG7DIN2D8aqysHQyhgzRCla1Dx7B+KD+ran1undccgmWxOQY69hQgnJQz1oxflMxPRmn3bRon
nRGRwtkJh/wxyEDoG26YvPWzmvG5jrrL+tTZ06PWIsiArZW0tpxsoRIFseL/v0QwNfI++CKT9dDA
Ienh+d1vga++De20PK0sGfKVSO9GE/ylQR3vHqxxhXEMnW0nFx382KBPFYImy8m3I32Plzlrk6Ac
cGuJLGE6Q7ym/y8Sw7tf0/EtbMYXOglglHMvbtLE86FXJkJWTUYvRq6vAxzmcqy35t8T0N6firGa
zCWGgTNF1d6aaL5sOGv2hQoVv4DaFOCzk4w7oY4xeuxnt+Lu2szxXy+VyL813HWXacEqlI2OmzyM
xt92TStQZcJXeRdAnPACsR559SHvpBy1pnlaRZqWXWdM5mgbPCkHm8dE/HPFmpwNUrcvRC7dbuH2
2d79eSrbS2tH0Og9NQUSazehertPPDOcifGwXt4BodbNVeFQlOvcQM+0NeVnHQBowQgVHR/mQAJo
o4hCBFE23btjwrYdMmA6M2Rlfy92dHGRzoPZ0TpJnnz/OVnC+tUb5lxNwfyO2dt/FUN3qKo0vDwK
s0u4ly+6VYcIgB/yS/7TY1jtR50c+JLeID4usHykusT3XQufF5zXrs4QL2MvuBWngirXnP8pFf6Y
NrflXn1W9KNj5+5jJHlDwnM4DAv0Z1erc6WSpzh25oLVnd/CKtAv0bJkGlwaVAtP5g9PPkqQU+S9
vamuR6JFLsNXW8tjN8HzllPd5zqev7mmn27Rho7uTaClqYpyqIHxS9usBzWZ5lLPLHqJwnFH5m29
Aub91FO6nL11Q7CH6+SmwyrjhI8HqpFPYvfvzxTCAwyk4+O/enyrds0GwhieO9rWBCR5xfa7BvGr
Zc8VZ3DaYyjWVWuuA3z1PcjkKn+A+4/5SVLkL4Jag/GnE9A72OWLj3mrc5GX/1va7/L7w4yJ3RRf
72Uxw/CJMpVsfbEp538kIfmx1R0MmaAZrqSaBHIJQ3dR4BfLDbB5+VBbpxpZAw71G49ZHrCJ7jii
ROM95LcaAw9Y446b/drBCDQkh0A7F8vcFKrFVPpA5sVsxaFe6p98jIajc1TmVkT8aKB35byF8EJs
izmRyt8u9upXrr30Cbm+FwtI87QOZrkMC3BJqMA7fLJfugVrVI/tVjwEetv3zw/20fMHmi1B3IFt
xDCMY4jd1Qf6jG6kqhPGHgQh6HTDdvSfaOCjcECc+zDsf29NEDxXov01eBBmkj4Qv2Lt4K+hN8J7
/64xe+aaJ8iBNEgU6hbPR0AGtBMJiRfKHdsyI5x3garNKYSXr26a56sGMJeruTop4qCZk18zdWRX
N8FrvEgoewL+jqXw/px4gkK0447PB8YE5J+gQ7bTX/fTDEZcV1tdpJ34BAzZsPgZsXSdM/CVW+TX
SBo0ww4K/guLcCmhwVNU7X4cyrBbkoPCdp/PpCfl5m2yZAwZmxidgi/Mvc1uEZj/EBUgYa/3m+pl
KbnF3632K2lahB0kFCnRLrnzw22nvRZLmvwSPQxwUOe3gQ4b0kAJzdwMzyP04f93IvyBkRTgzIaC
LoYznx1A+PQ1PVplm9Ja7xN+BjiHNDxIZCGPFW/g3kwSKDqzhY/VnTKvgMFc5ZHn4aPFTLkuMzzc
yJ54qLtykfVpbAdoirr9E/SYr7bm2+BDHI4gAJcAb1bYV7/FYoC/huGBrOR+UxpeNv3YwAqZymlJ
C+P36wvkpjzc7DdYrZ/Dqn/KNVde7ZVtpEfkLAPIh/Pvkf/VbL1xOf2uokXdlwyDZVIWuHPUqRqf
qc+7HW+9Dgow00e73XMG3GM7LNB/hbeUFNfQOHEYgL9BJ9FXJdOsbT/tsvKdlRBIKlknwPIbApEV
KePNc/81XtyfGU/CAqI9JO0Ga8zgr2fqvW51glBogEyPNrpBnU1NNngKRiJrFwyOTZXF1fSahsl0
SQQ2QXBDXb4OMFlWpyRaveLnkbBuD69iyRIjv9119ieqmr6Y4BJUkIHSiJ61J2C+pCA9egadd2a+
yzY5QORfNrUPcZ+1kpfUMGiEM6qMv4RsjzByEDXhEVzSmipWRJG4zTIe9qv/u4vT39obXAFsh2Lq
7mTZYA7btjkpJOz/xB9UxhMkiaO11MqjsH9H/ASvw1iPhTd4X7WvSnBx2M558tVRFRfQ28I8NVgQ
Jwxcy+j+sJGSEqmrIKvAMyCfBr1KjLUt6hgMeFI1+0r6dw41TU50PWyEnQfLQJVsSXOskvVb22p7
WCmm2A6tASxFzxAi0SFnQN3kvlLLk7cFwb5t3V/e8My10BuRocirkEDc9DZkCHiMNDiaMSXxctHH
ylvbjHla7HDbdFlM5umFk+mYijs1rpDnmxFXS0TVZ/ARWeHXsI4rD/QM1K83JFraJ1brvfUmg9EJ
zkyIkNG0dU0mmfbzAKNMYcHAU9LmtOkvTbgUzmqA5m5sjkYTlE6gFYHx3lzfPy1MHqUZT2OF8tQb
0mdIt79a/MIAelEZQjNUGfTIgxdPz37HplOkjuBRIKIjtlojRz9aivwC6Xfpny6oFLS5FTXIV6bc
DD6xhcZuF0CZ2nzyh6Ri3CE9NWYOciYqVQSJkc5R7tOmLj3PHBqevGECNJnw+98dpeAyF8AsIR1e
guk79wORiwbAifXaK6DBn6m/3KM08mVSQQ2un+NyenBSgvZlA2fI4owlVQs/yWVI5PxhJt12cfqq
e9Fk8SbUYVpIsU7orDBKxsmcp57kLU1yp4U5qjVCNE1hI59jH0x/TTIoxm8eEl8AI+vvbgQSOVdx
exyokbsBFkc5DckHyPjkmeCabwBYlok0T7jiek/7+r9+ndsyoRLwsFl3mMrYkaWIytZmNiWoEkRI
631c+6jfKwjUaEqeaBO9Cd5Bqgr09U5OFHD0p5yRsc7tJKMC+EaECPkviD6Xre26XSIoGNNqqs4+
Rgw0hv7gpaDnCccMqsW41w6P68ZehYBg5y8nJ/3hgoCvySB+PqNm+fsYFygMtyDzt+VPiNAFdrax
KeI1/NvClC7qBmRm5+lLSAD2QZTus1UEdld1UmWUr7S05hdP+u6++0DFmxBD7eC7ZnHqTBY41uaL
gGGD1VTBF9EKmO6y91uoXB3coEIhqJn1iYd45gzjn1fznOEY7yo38TCVnC9yz1NTQeuDGlvpLSqS
3l5bi4eAxxqltNulxbTBPaCemtFKsNS7ZQx2rYHyWdWHIdVJMXMCP7opnezmgivASyBo0lxJSS8I
uZnqP28EG8AdxvYKBakwSzjsoh5+uODpTrVbGRtGs6r+9CW68RAGe3TAKXPg1N7kYH8gnvecRPST
kOo7MOr+maUKh0zgxsG8XAQCJ1/Q9QZa6YcP4zeDF/gr8ojMxwrja0yao6goudXz14xiVQzd8KWC
tsqUqDKBjGLZy/m3XkLAR9GKHjvdbY9ge5cV5IyayZKk+lW5ycOKt8xQrGW2jKCFODDXVQ7hgQ7j
9yRBfCbCCR4rf97a2BW0hacc0y0sqAZfDAleFrW1uqzjP9GMAQMzMi/EZs9BJOFyNWiyaCRtFk0g
WqbK+0uGFIlOHlxBJ+pd5V0HrMEHhJXaTFff8Wuf49Bfd32N1WWDKArVbtqwwi160LhEMiwg27E8
CH5QPKLgwQJ0aCAAoYFlgpkDQc+V4OCQecKlhY2A0DDJeCRUbgz6mxuhhFSrPSociJHbuv4FJAu0
ryefVs6+gPOA2qMLPiE2nEwzPqkZBXVsK5ArX0RiiEtpMmBZ/50mwwfu/De4+20ZgCkBWCqQRln8
+GVobRFKzGkK8TwQgkiTOvtzwYS1T7FJQpdEGwUWFc0LB98oX2g6zznve5PbSukSVnyUaRfhUnIV
XEHIAwky7/1WQRTydLlG5CVolnMERP5d67HbYUwFLJ5+AXEqxZgWkW//CCtwV2OL8QaFSszeEItN
ciB23mntaZw1Wj4FtA0xiTdNNoLfAs800VyMrc3TUdWZV2PcJ2kPPb/bilqtzZOnYVLaGib2kMCs
7Ptj6pI/89D98Jd1LnkPh3iYljL0wUwu6RQeFiiLSB7aJ0S8uYPIxxn9sBMaeezUUqRsusz1AobJ
eB9k/h7G3ViwyL8BWg+yGI89mOpdn2AoEB1mCKQdv+NABYoUZK+z2SDvibNJsKeKedmtjfgM0HBl
3Z2cw6wVIyKN6b0Mm/q1n1ubtcSHVY9gWs893JHeAFXVb/ur545yDIDWdS2i5Rx1EbOfkAZ5ibBD
y7Qp8FOXHiQs0/uDEKObKxnjHh/ZLa7uSd823MMl/nnXhFq+/O6TNOPIj65zWEE13mC4khqR+wWz
uO8h6mZ4A4drMZdBVQzLTtuUa1v/bn0wmF3gBcgnprtl8WkBvyvMaipucbRWT1N4hSUhd5uG5Gd5
BCFfjSdsTAxz14zUd598cT0SiBkopsQZTEY+flg93Iaw+t5qao6h91v0pTcXZm6D0h81OutqC2Qm
DnaeP3oz1HvI4Bi9WoeHBqFqIAc9zlIZ3hwL251EEEYOaN8xEzrzovvNktITXe4TdcvGM2ZgLw5g
nmh09brCWo8r5XLlG4ToeV/EtX13evb3QRIcEIvwdkCMk2zF7QAC4jBs67oHuoAnYIh2MNuaI7V7
ssk/lrjkYIJkH5s5KEQ4I0S04VkKGp8ejLVHJE6nwtUoBd1GcdRLUHaSYUKqz7M+1TzheOxxyhB6
8HUEzg71guyYDaPdql1X2Dg8w0mA8NnIQhEIUYM/5ZNu2sOKNNPG7R9fsFe/o27XdiFisMNyjLj5
xEECEMIiRAWSMAly5vbRhgB4Uo+n1EtIEbA0qyFGNOCsgOgP9s0SFNNIRyRXkf3ZMu29rvDQJM7N
oMkvrUb2w08AMVmpZDYRi93FTjlXA9nHbZXkIRlw7gHFEToJNDUJ+6XinMIk4AO2oCAsOGLN2arX
JRu13+wb70xtzU9NJFmuPeBaBKq4tTh3gm5lxKnN5BpUWepzUbZg8EKnoTADUYrVvF9wiSOckVXq
IRU7OnGRI/d2mjrZZin+ObYch9a8dAkwE7PQk2TxhhGtU0WHGNq8flQibjKmxFwqVFaB40ZK1a9f
bAxNZmo27CX7i0FL7NWavEDyz2w7wzbp3JLVUuGsjDR4GVGU9ymcdIjDXtmT+YSP+yKaZMnJxG/p
CgKxHfwCJ62QQthyA32SpXwROH1qAyBkCuROcGzAFP3pU2gXLgX7DssrX4EwQVyroScKDOo4pSkj
1TDu5hBx320gFFNHOuOqHJvG/z608oBIgc5q3US5pTh/YO7BOWbtCAgFEGBTyKDJZQzWfEH6t7DN
8DMSCDjBEH3GgePpHnCpASMMegPyfZjieQRBW5nxQyPoucOiAsKmhuCHIH45gjL2nJWHmE/5bLGo
TqmCY4gvkPtbvwQpbAAFZwDI2ioYHN0x5jjda12CK67gdpidAafAvhFMfschUsWS8F/JOB17nMVT
wjEm+QIW+s5swvJpO4CbrUdAQ+FtCj3hbOEKgsv4M0dRXEABr3bhtA8XHe4HGhY4cabKu23Fso/w
DHL8DtLvZRyrs1HOlr4X6xfjnoyHnNkYC2ybtqlQ0nAAQeXr6MmOWpfR0P/trL51CAOhPsA8SfQP
sH31vpfbjw61BZ8ZzWhN7zAzLls4omdUFW7Z4dUj4VZIrHNohaiBse8gfYo9DmPCvp9EcYl43i5K
4sMEPPhi51Xs7kdw5VIFZ7ctKOln8IfpgU6eQ1wl3YohEG0+rgN07K8mDHrUf0izKBAWqgm9ys0u
ue31cq62eVf7yxvHP9n3JKT7Hm3ElYN3Czzx0yXRLdHzBhFSNDs+1kNON3xGMlIBcgYhUGsUtTAF
82Xi301Illvv0W/A+6Kzt81v/vApYwSuEwBXMDyBeAwzLHSP71LMYYWRAi12YhkgrTmLfdVlgDMJ
SkIMw95d18lTV6J9KKLOnKagTnJAOqJkcQSNrP4YAPuWmHzFvl2xtRlgIbshxiCIMPYBh7Bd21Us
COVi+02qEAcfPI4XkGQfhLiUUwsbdMERY8ofX8DEAfhSXZeRsDlxMSclU+MGT3v9OejujeEnzxYJ
0mkGCj3g/MRMfLZSubI6dPk4yhC+gH33cbrAFbniA9xKCbxPfJM9EAwS22inAx8Hr4AZNXFUTn20
Mzijx/VmzcFdvXZQo0uz/NqAxJZCIaGptD6PZjos07Q9hzWeaEYwC8fDK+wfpN/S/yHvzHbrVrYs
+yuJek7eIhkMNkAhH8jdN+olW3ohJDfsezLYfH0Obp/MrHtQiUI9F3AgHNuSLO8mYq255hyr8yWm
Y1+1bsJLanxN2treOtrUbyeDTB24mY1uFFwsjljrWlwPxEI3qOZ4xQtxzvvPtM6ci9H6Rhm2uyWc
jh2O/gBrerNFC7hbYt3Y1DI62YOJ06rsNrpdR6fESjB4LbM/ps17PXRvVpvv5tzk3VGkw87t2nsn
qjTKg/nImVrvu2T4HqrYOFRa9sUgNzqhMQtfRNgs1WhhmzO17SKH5Hlw7BM2Wxhjnh77iwP64X0Y
yv40WOqHzNNfQy54x3gDDcM0+GFObj3pXryyktscw/PWy/Vf+Wg+IfOWG7q5iV7KweOdftnYp3dF
E/XBPrfQkxbM/5se+FgbxUvQjCgZi5Wqkxyy1ypFEaryqtkYGTp/2mrhJlkG3gLYqvQk39d20p+d
Zj7MxhBx0pvy0JfeQxqPwbDKVrajpp0ZSUm2o5cBYRCkhBTngjU6+1iKbGNSE1rWsFz1YjgIVwp/
8NDCQ4XURAPKuEcf0k1bO9U+nOaWySNCT1MP+1Yt1dHsze/Y6gb0n0bfGuJHohLtIJLn2cmYFqXT
G/a+n7UV8zUgvMnIFsSBCZzb5hOgpGvtYPhvlsII5n7B/jl7893cEtu5Ex1P7ICTJYhzniOZmKjU
giC5GL+mpbvrmaz52Ugaodco/0pMtcTNIDQRq/ftfD70DHf91ugfQ+wRlM/uRqZ5HSAK1+QBzrpT
fpptfnHq3MLEa1wHJX93cZ7hesju7aHxEDX9MkaNK8M89MHTINcxiYPO8DEVl6bDhUhPqVr627hD
+HJoOuKsKVGDwh3SW7+PFiaaMikv0smvo3qpy4QI6ajVBxUyX5OFxMdeLe92m8ZXWWD4MIacgoL3
JywBsorb2k0FBwcGsqHVfs3CfFOxZu7ov0l5kVB0awa8BnEEX/C3Y6+50kOGGIl5jfCy/ojD9hDl
vPMLnObVMTUR95pGG05pvQqzPnMhtCG3zy+6MX8Oeq2fBrf8RIzRATegFpfGDL6jvMNS9yo9XRyq
Nv0wRQUbZpi+lCyLAP2Xd0E3vA2lZl/cdC94G6bwY7blNLiox8vZ63oT30n8DaXRBNQIGiVMYB20
yPN7gHe/47l5WBjDNsaUnUMdN8KQOTXPo3Z29EZ90/L2oNdWGIyaKre2lfB2IX/HIfmEz0oLtCH6
HPXROphlREKR+zUoQWgw3dMRtMseaqP+mEkV7rpMMMWc848EyoYJFULNdC5KEPkJAQimDq/FpjQe
0qHMt11TDttZdFetj+8HrfphYcqnj6OKdCUewWL+OYY6wcKCK3RmpPUtdvr0vvFLhjGR2Zr7UBJr
rad0DDIisZtBql3bTb5olToWAu8YAcvn3CnmnTaKb5A7Z5Al48S1EwwZXS6NDiLJMH5rte5dy8vM
F4tQBLeQAMe8eI403qbKmK6lcao7ODuLJAiiTLx8tvjZLWDQyJs+uiGuoVYkm6n1QEYIM9tI8vmQ
/ahOMVvYJAqLYduWJdQVPfmmRHKes1wdpJlQ8KWawRm3qt2ZSh7cxPJjB0dSz3T8HLbyrncGnUdt
UPTzbYbm06xx/jai+TWGYKnCzzgNVQCMinhcqCWnabGfxirVdoXlAN+pCdGkxvJkVslDW+gbXvDp
Y+aOz72DDjfMb7Ma6mdyp7tqHt5JMlQXPKVvNgmqyQivUxlei3Z6jiq8RXYTPjPeoPEzP5MJ/T2T
1Nvqs+li9KnQKC/Dd2XoNPOkSPM4oRvoI33bufPkO0mXXSrV4OVUWboBAcP1SrfLeT3/akJjo5up
uAy4s+XUfhjejHbe8YlFCshNGeHPsk2685jySHkLNJasZWqQ6GV+MfIw+/OBh9jvGflsozlc9kMR
/ajcdK354p+CDPreSuIOq5O30yzXwepAjVw2zCDbtZ1jlDnK9rDUHc98VuwzQc+PFRAo7Fcr8O61
kkvewAga6g+2qZdBWZkf6fBrQgTwx0g3rt0wc5k6sfQxG39NQv1OChoeMWM6LX/OUYcxYET4zC37
e+rRcGdG44+C9kHl4qOMhQufLjwaDWMmWUaoiuiw9UwVmKX7SuuMPTlFk3cT3DwsG9tktOKDidmC
xFK6xdY6BO5iv7TKxAXt0o5Hpb5RERJwpNKdGKYOHXjUD3VOKbUQwtVxBfjLiITIm3S0uOfw02gb
IvGsISAVkmbuIcMuVC+9te1a8atn2uAZ4muitfQXvdtSwOf3Axop4wpFjb9ER1XrSF2YgWi5RByg
VKHST1wYrZC+O0lM6OWbENGbpXGopc03+KDEn0xFnl4Vr6G2cOFrgm5vMPHbuwbNfT2cHD391cdh
fmKlzyed3Zu7OMkRyyzQA9U9dZ7b7FuE7ITd2oGYXPRJC2FIfc6WIjbBiS7z6XWc8SiZv2LZ/+Qx
NzZOihyeJlHzUeNlNqcwpNnq2g1Jub03pfIxt8qNFi+7ZAAWstR7RkpQOzs32vKDfkiH4YWQ3jeP
46pN1nYbi5ap/U4nPDh9fSK5w4Y7fx0p2F17RH17d2tEZmnSFw/NvFUTLzydJkxHDYzlYO0cmxqJ
ozKH8pU11lVIygIrJ265IA7t6HE/wrmHE9d/wF2etrgDkUAk0LFwor+mvAOsF6XujvkvNw0QIEgf
W/im1aaTFVeHChkmatYlS0ce2sZMNkkXbywXkUTNdFZebD0vnspPrjF9G9w42UZZdUJPyzdNgYmj
Uajnjr3rwtm+tgy3zkg9G4VZa2sYBk65bq/rY32FxMV0bNgsMW5qJ8dB1nRLGyiDs0bG+WuiUE7A
JZ0wW/i2njN7m0oQQZJAVhgfFpr4QKfeNaeBbjWF0eApF8/AApuNWMZRa3nVdxUXkpYgEnjCRghj
kBs4Y3VnCKQCaqIp6M34mpHz2Qr1ZQrPWh10BYknI9tEFSK8Xc90Qkb81NjmnsluuFMNyYWekjHR
C4OuvttbVSGDzMyY/MtvdTwC08PnLQTGZiKTR+Ye5CaWNYlqP5etVQXSzY9wrYhEBpD9mgBk4K8B
T7w3vod0F57uFEejsJ/NuPKwYhiIqhQfXUg8m2FB/dXQ4s/J915vx23jzi1TXF6IEceJrihOlYud
QxvnAMzltogtLgAoCX5o4O8PidSHEn3ecalLhwplfVwMoBJjNdN8UXwCCeGv4zRgkqb8jLlcANYI
WaCP+Y4uHVs3i0eUEZx2dkTjPHwrsE9WMsye2io/jLIftlobUvnU7nFCAKCR9yjVgGFxpGX7If+o
WXLup6H5HklRnLxVG1xlFLudSXaMTYW5yxVMSIlf1aaOoFddgeIQiYAHu3GdzKfZbTYOHLANj/vR
LbWEmKVKgngpLqqTZsAk3B9ayKE9rVRQFSht6IDxlOWBC9dlO1d8J8fhMSBAIjnv5JNG1tdruWPd
6a60I6xBOkJ5j7MlSReSpP30owjz6eAVQx1YFdP8zvqG8QLPpjNkV8QbSBui4k1WNFXQM5grenTy
0W7LjSfLHykJdL1xdSgGM3gpPK1DwpPvrlMjHALlFR/5phFzw2dnJaodWX4a6Yg/lI+Dl3wbV3+y
5T4uplYRgtvjjnr0Iit8tHPBJDtfrnbmXrpJCypdVmdbaisQrPmde+MSkE7mDeUsxbmAaFNEJZKw
p31GgE73DXAl3yMWTCoS6Vkly1lG4ZNuguYzAJZNc6NR/zsJalC4ohINCog6hHzqUUTozom5ZuXj
HPcXLxuOIzQXGaOhtZGLmXkpLd8pviZ4AdsQ2juNkN5B1038QgvRNYmcFFjd9zM1sKROhjfRkrWE
V9Mr070MYc3swuFVJNsXDDhnw47szbKACQN46BwqEGG8btzTPHQrqGX2vbR6rJvY3mglpXbUmx+2
SYQ8fXIHTdtR4sgdp5zfKgi4g9A301Qvu9UC587uK/dxdSQmBYGhEYzpvPa8cCKIniLYiOR0TJJs
r+b5F61c7i82r1q6E03rpotXzmdivPa2UfPWaulBlJLdtuAO7klFnWZl3Hld3ewyVb6Ixr4K4S53
7QjFKfLGLECDPBZpDBJdm4uAwgTcELpH1IunIW4gZdQy2+EM6APpnBsrnn0chlu7FNaJ7CJvhSkL
t+44HSw1fulDgRGzrio8TPY9kiP1JprBppiMzZZ59nJZGLQtWSF2lMF4JyCq9HYqDstrXuofI4mg
53CNiEzZV+zlxT3gs7s2+zHl4wNShbrUNhISkHtCUlNOxAZRB/PNqQKcvWukY6GZx99TsDdMDN9H
kJhYbDti4ERst9gxfzNQkwge8b0lp3Bv9yKCVmO8aql3zdLiaoiwxsGpaxt8zY8RwZ8kTdqzVaCV
5rrxpkY9cGdQK2Wvfg1JV+ywhmhcEvyjune4MzhSBH5q1X6UGZOejjN6sXkJJzlNuge+OeK9dGhW
V6O9CAwLiNVDV23NZn7p2PBOL0FdkpX0AWGdBzEhBrOQuHFUh5RIgCuKZAVrcHkJoxg4L0hF+LNx
r4O7rVEkXSI7VoQ8g2NvNxKE5wZKaJ8jEgT5L6v0nAAn14dWVf0mXIydBGNFQxy9kJzFWZ7nFjc+
aXFdbUl5tUDyR2nLXYQ91Y0ZNBhOp+9lQmAgdE8M3nb5at6fGXT08fhoVBr5QF1gHIk85ySqpxZE
jNPvMwcTGt6LDy9Tmu8ujUV2Ud+UCme6LozVCZxeUioq1xY7Mf3OM/Rfc3jWo5aBMC/nqWlpqnQR
PWa2jv5wn2vpvEeKu+gYX3zD0+pNgiF2V3RPtVvOqH9J4huhfSLKHO4ITfjhYJSHypA7Min2wVqi
LQMaayMKHQFAzFu53t32UKgLa9+nYLK1bZWC53bg8+MnHKHJzIVWbE3NyTbx5PgVTS+TMywe6gvG
4RqQ7autN5NroeDck4IbI3j0c3JK8h5MDRNkVy35zjlB5OnOjdTfDGRGyJYRFh+qQUV27EKS7c2z
qYw4QnaeR56/NdCbW1U9Tr26jq2JnZ3yoUaEwgIcX4sw9jYRXTv8BmSM6b4vAaZqa4gEQb/xrcnR
DpoyPtQSGMnziPge8cUo32j6VWEAm6VZ6aiy8klTdxGa42nS6ycRFXtFkpQDr/XOU9U/GEZPeyrq
nii180453eA+uTQZmQ07z+AjgCi+Nlhb/XZWd1o9yFNkWSSz7f5ak33bOemDqT0YMob2qKOzic49
CGonf6m1iIbR1Ym4AQOWUz3zPVxvd+NcVPqIVauNowdCvtLHkoHLz4NAsQb7IAXxdOCKw5oEX2fi
BSemBVRvDIqsklF/f8NxlZni7sqZfaLgeQ2ZfSjI9tnRhIYQo9EAYe4VjWMfXFFEfikdtad5wmXp
YOUsGPYjurzcfKFGydEFScjagz/HlxJ75xgnfRDhEGeAj6R3+zSqw+yMC9j1b/nuVbtaect9OvIy
XDoSdQnWZ7xqr9iTANCCd+0ITyEKwpDnUaQyS9ItoaqU89mLXqrWXSsX9TWBGLI0d69T5z5yb3WP
eLBNRLaY+7Iw2uD2QAg5IrkuWAGxvsKJxLCeYWu2h+maJe52wSB1bHG8vnYlMbultvxJQq2oQmKW
UQzdIMbK+wpAhX5g0Z+UKp+8AaSZqang9jcbsiJl0XbqElapy82REctUcfmivE/czBSeU9Xtb9QB
6uZkA/BEbmO+xCD/Q9XMeKbxxLe2ilq8jiaR65QtJ7dnzE6q6QSR/0FO43y5WVJhlVjBDSU3YoFg
iYeIdmQdC2BJPcI3Pt97YBLWPXH2dhNCZSEqNCc4HQ38lMpMzcBs5I8/+LXC6q0Xm5J5lXKpdKjm
SRYTLkMsHUCreA5ZsQZLGajaNUVz+1AuiDxxL/bG0D4szFKeJ2/fTQydx7TUDlC3jzpLSJ4qhsAB
iyqYYWrEgu3Sud6+fsixCLDA+E1OZBYjfEhCy/cONY5CYt/eyDHODNNorCZY7QCLbv9aJZcQpknF
X2NOhA9nlb4S5oQUFmeYTG/8Xl0RxATFQR6Xi5qaNJebFPnrQD31q6yoIWB6cJVVat5HGnstIlem
l1HlL2NXj4RYvY6EHUGczCHkx5tHcIF1hOba5oUz8t3qdP0oJ0xU2EC8l648tmvMbgCefduNUrDa
ZZsNUUiBBIodkab268KZMU9nV0Pvpo1F+OFsVQ542nkKg6TnfBzxw2mqkj+nXJB0Q98dQFnNBbdS
TlB4YxgsZIcAcq7XXCMBHLgRy5ziEY2nK2DxfdzVyR0uRdynMTx+e8mzp9Fyd3NqwDlanGfjFqLs
iua+5Fddiyu3CkuIPuYSOLpsv4YQjRi3QvxYGpPAZsVTl9qMW6akX75PKRVfMT6UsapfZ+hUPEhT
dM3K78jC43Vcgfm5WYbYYIeHaXTedWHRwQxTXQTDH4ZIZxSXOpznh7ShzG6XiNBNMZ+Ju3ePrUWx
eKMnGbE9YNWrcNbmRbSzSsxWHD32uVh+avz+diYtSUCXVxcWjmcHEsAmjr3qzayqTRiq6sE0swqu
fMGF1CsHsky6RtzJqeKxY4xt1e5B0yIss+uk25S9IDE6zg+w+BlnkKu/4WEShZ3KjtOrkafKCIob
kYXbNzljV2svJpOFIAE/tml7/RO1qTjNsZhYvlK/3gDrzpyAfMyFddeGzcLd5TxosuQcEEZ+nrs2
CEvEm3mOsT92qUUwbDSQTJWOGv7eDhP9YzrApYEFNOJM9BOwY7s8B8RMDu6UOax1qDwv31kGQOjI
itvAirz0JEtK4p4D+EEwL14z0LcHFWvCtq7ThX+gg+WTXMMtltjGMA4EenNQ8QY8uPOoDjhxC9rk
1SloFfOlQ6uKV1hXBCnLEM79uIZ1QZPHu1CQdh4dzdzqeUyjvT4lYdwRWM9Q5fk8siEMbu80LfZ2
5YrHJApiTHZ9LUmK74Y2ZJI8j6fKkoZ/Y/VS2Hl+OY7lk5a2zq7s8OX911dHuv4F7sC5bwfGHjTP
+SEX8SdW82NG7D2ZqnZvoUJup8oABw8M/I7f2GVec77hqpt13USZINgU5THR5VsV97sbnqu1cNjf
iHRTUeCM6Jf13Iifp9JsfQ8Kzu1AJFAJ+qLMd3aXYx2oaX9YS0GTXLloVgQ8xyn6g1Krim1TKP1y
u2yrxPohh1hB8kjHS79+GHQyUNC4jUPa3TMauXBJr+f7f3wo3HfHrPT7eqyeRrQE6iX+yLLDH/UI
Uuj2q0WkJcX7OOyGAx3B/F2EbkvauseOUPMikLMlnrSy2zZ9qz7KnhoXM6G4RlWRXPAw8AcKQUNi
WqPueesNLAjuNH+X5tlWsXcsnSEMlqhIv+eDw6jW1ugsWttAlFhXtOTqhwpd8Z44zUXp36cmTH5B
tMHHYSBR/6EGdZWEpxb+ivSYsIVNAoDtNm+aBkMcK8o7Gq9yGlI1zRTtjAwXgIXV8MaQ6TEI+AbK
urCbYcU7mq9yNt6yohDXNnm7HbRh6OWQ1LrvTpvqAWeKdz/VIT9EGT1AU5RPJhiLMbO2EHa59Mem
vGIqe4RJr20sEfGPW+mdmhF+jERATiQew0MJ0m97QyeoaHyY1pBbms71cdac+LWcvacZCPvd3BjJ
65AYqGxOCtB9/UOx5uEkN3o/NZTqCwd3L7X07OI2v1ZTVqO9kepfOuDNmgI3WocGjlqHtSl93k77
MR2zx67mMO4sFN2Zm+6YzvLpDxstHSEARNGKV8n3WESgcYdIBEmj7pOWqLxm4DdY924spX7+c+E3
rvJwtjOsIuin9fwok9BJRRu7P08OeamKppjnOsiATOSlQ2obNGRXDq8poiMut0k7TzGJFby/3SWy
YEkm2fV2nmhROUGjcywSKyAINaoQv+CNcrgB2pfZW47oFDQOAyNGJ2uSL3AGjw4n1qUhNOjrfese
dT1rtuPoQEchdr6Nqna6NvnvW4VTcK/RvsJ9Msfe2WW5kZ3/3O9V5swPlVu/KUt66LecRrFFMBDD
R7MVqfFUs33nzjVT6yll9rrYNatIdGumLI1MxJrhaHst05pehGQZZgftcQ6PvCjbYPDCPEgImGwY
Hp90HFX3fVgxF1+B58yS3Mc/PwKmQg2/j6oPwonqbzPmwNVsB9alq+uTlq47VXC5nuzYegu1MN8b
CXNHvAEw8eAK1TjtD17XpgeuWIQnYEY8lusXsWrlgc0x65KF6tHWCKIVWYixhOOfHDFeqrb4YUEj
6Luheola/YoF0EYDsvkVBXygkYx/KUd6Ky21iLnV3SW1y+ae1Bs9A28HzpL5OxlvOGzrv8khVTUo
jWaNuPsOtcC41JW9GU29vdy4MYOs/0L6/EGSCTPVfWuMiiAfcTEz4Wd8IxuUvZrVNLH1o2MkwNtq
e4P8ZkyERC+sRxXVYAsKecTmc5fmcR3cMDKGSq2HSMW4XnH64XX/DVCEdwf/M8p4T2oaTEUr728/
ioHIXu8VuTWO1VDbxgPBXOQk3GedPr8PMbPbouvuSeHIZ298hXSwX/I0/ozySgWZZaBPJra3y3Tm
KfBr9jdM6qCSYjdk4qEaWLrnrGsHDPKRDQFsYKjpGpf/q2UhPqMIgFbMzZ3JOd4AxrdTX8bUyk3k
HA2cSGQpE1A8DcxjcIEAHjvKyVvfVivTDDBLYBxfOzXMVNG2y5Nqvy6OIPyQ/NZB+lX4/3dTQUmL
x08cSCHjbF/B+yocrWM6KvJQjo39sOmnrbIZRqsbd8BI8+OYQVHEc5ZsO8tL6Usoke01awxpgIFG
M311OqaWMjMDliaxCqcMoZz8+V+NZAj6S7sxqka+CZelMF6ayAMOB/mm3Ji5q1l+lJ2TXUoQVpxG
Q+UPpS02xorAlASWzmHS/Jgssk832uTc4mPR5x7+b+U6z3PXe5u2/c1eRiKpZs6H2mRMCKI2QHoc
GeIovLQE/XZuYaVHLQxfJMSh+5azp1m3xWBH5VMVuks16t6fLVQ8PpTomEESQuupI63dTIWIXYtK
ZwxxEt1agtp19CMrR7Slx2I6TsZTGVooqVnzVTezxhgeLocEp+m3XDm3s/J2anJ61uVgMhI+g1Gr
AhpBtr+NUKbcCuHg9lPlRnzG1Btt+hpQtnRgJY2a8GBdmQfdiH4rZONdPhcMV2+bfcYLRpTi4GHn
2c+efUnqPnkp+gsVff29twrqn9ZOXgCCOH/OHYsXwPqV/Rr1SJao27mVZwW8bZ1d63blqdZK3k62
eLbAoTQ9e7GcuP1BKvNi6MzKE4Lc92Po/iZ0ZiLE2b9LSIUPna2+LYk17KAwIg2EVvhSseZTxfZ+
wcgS4Iwe7qteO0xg9ACAMwlldkTSM0/gXkc0ZEUcYtUeQMmtBbzWs47kdqhEusttIfsNb93lLjIX
BomcZKPDq1vF875sKKpmm9CzjFF8y9I+KgwyF8ubPiIW3p0dubhnzsgMAgwzr5wz9rnmPAuLZXzp
TJpUN7feOLbSn0k+PFpF4eINiU5M1uZNjap/mGujvXN52fpZy+hsqgZnc7vt1yE3Mtt8uf3Mc/9c
ulP9YLQN2rRBXXDbciJg3x+XXj/eLjO5xqdbS+dtzNYykzUt6w6S2+/OTfTOthgF3tEbeUAcd5tE
7VNljCbPsuudZD4+Wrl5aNa1Vk1tPnajRgjAVqfEJAvuLheQJcMW92nxMofzAiiCCiqn/ZMrXATC
kWCyqACAQFx8MqCznnjD4ItaBmp0wd4Vqav28b/+IMtDeWCjGrJkEz+Eq6Qw5+Fv7GJyR+D6B/Kq
2LVjJXP2msCklCR1A6dw3RMt5afCbsNonLNLExmrquoQt99aVcSle7ITsAuj4TyKMn0mD9fDm4nc
NSzGcdLZ8Ya9tIzBCLYiIKs2KPX8GE8dO+WGPLwOHvaixs3qhz5iJGtyafTBVHdiQ/rzO95KENNE
tgMpmt8LBoRjjjeQeyty6eTizW0dSuFpTH/ZVXVcUqKR3I/RXrIe4FqXijKHaQaRBEjpdRhjl5t2
ejXNB61hxdvKaruP2+L+D5JYWt5uiDOWrAGCXRvorEUahPODk2ldtQptJ17TCjTWoK6YqqTsUGqa
VzubU0Q4FBHNSE88MNAoBrKst9+aw+FVQqcJZGGwn8uhQ+685KNR5T4v8m8DI847rZMfmY0uWKec
+6XxjDdwfJUKQFw1rETR20GCZH1X9KjCeiXtlyzVr0kM178vJRTwYiyO/0oJa0bjhAXTNp7d8Cme
mDnd2fJrcRFrggzLXUOKbG82LZfPQxbeee6rob065lsr3jrrBYeK35q275C8twSmamoeU2gbzlu2
yASn0jiwJFiAWOn3fXlw+83QNWTWP+busRseV6H3X3UzLh2kJkllYd1XkpS7lp8Mlkqg80ZvUyTR
PZZNQ8U1kWNM4I9i3m5+QxlKluSIseaA2P2he6thtmUHQDcD22xcPxbIHCNLlhrRvbFrkjloTHgQ
c/pD11vP+Da3pLO4eVLzeZy8r9q0t2UFV2ipai3IIvnQ1f3FBCSChs9PYaWHnKxoVCnQeI4sfCaX
P3AovbKbkGd33YfklvIonHQF7Vj4dbPxKR5639O58tOwfaaphH3E1Jh0dO9VLx2JC3BkGfmRHtFl
3mpEtbE7j2FGqj1mTxGkVMNlstkIJlgLexGswthGBqZ2nJua0Nky5vL0sUX0ULb/l12q5t93qZq6
FIZuMBy1DNsw/r62tmyb2uuntEHVrjYjctfdvH7I3Ieso9xvrLlmeMUHx6j5YDt//fL2e1HP5kvd
wwbT4oO/ot6eRNQAOdDKnI0OQid6JKV4/POhprqtRtqe//Ev//Pf/tdfy74f/pBm/2yu/lHVc5sg
Fv7tl//2UhX8d/ua//yc217v//rVNfnBRK763f/9s9a/6D8/jW/811+87vL+p19s/75W/L9ZHP70
qxvy/r/5w3/aKv5Pu+z/aau4bhrs5OBR4Gf7azX5P+0V3xKvSD7/5akqPqPy8//wpX9tGDf/4UjH
ZP+IKfiOjsOzP/5aN4x7/+DoIT3hwn43dcvQgfb+x4Zx+Q/DwtzhsGfcsxzThve77qdel4+LfzjC
sD0HL740PF45/28bxr0VDfy/o4MNtpzb0sV/bdBXOc7f0MGdVyltGVGv+8bc5a7xwx2Tkjo6Z1pY
OXd4iLBjsTrPj8bQr5ABWYQDzzuRZr6pNKKeHccdL1JcOHTWju/G6butFlZeLRMDLPeA1wb3J3d7
Nn5f7ORBK+E1VI06RMq8dGFznxKNoVlSv3Mjt/w5YCFDveUnfekrnRlo8SGm9KmNMB4b0tnnJhmx
SW/fTHt+j0kVJ47um5zw2FmmX/OM1oQD7dw2BkO3nvWLMbtV3C5HvBRE4iKiSZ3GDjNV+S2Ph4/a
ldEoPLeV/KAl/rRRknziZUGVWW/EI3CTm41f1Ms5C9WvsD2blAqgPuXkL218xoidY7Wd/VRS6cDM
ZwzgULJPtbVrK+v1/8vjE1wvkVsEM5YjIEZReEKq8EOmuTOHEjZ77Kse5NbZc2BgdvHPEU09BOhV
ZhCn2CmRMneia/NGF/xEaG8zGT2amfkUF0zOK4uBjxcnlEgjebbotX1q93XQt4KAY8Ye1BBPJ/Si
LHq02jjbAN+gT0wrZLmjERmHLklfJttNt6Nd0yjJ7xROOS0ni4qWwj4iuO25xf0OPmEsIdIvzStN
6gejzPUtAWwjJFyYWt9IjNx3rvF7qmEx9h6bhPRhHYQCIZvdFNdPNb+m9qGNSH8lGkaEzPrVzDZ7
S0j4TGjq8I8frc47eKIa1lxs1oh1a+dJN0lZgZpIyvKjYpnWdsxW2ERLEqXqtsmiYfXVJfFtm9GK
yDzoSj3b6Fz70ui4FrKBaFPjwvuaZ5IWifM0T+Ib582w6TqMiXBu2qMF4LNyeu+EIojKPmEL7dMG
6mxDrD5kharXDO+zHF/hdShcOkW9cUMEGsSzbFug6gT9N0rteqvrazxk6O+MngWQZYx0AX0ASGG2
r5A4txyKz5Mu9H2ts3RK8BUxwRl/Ip23wbH/ypLlX/XSZrssqYkn6g5LPNhVJNfa2yWVZRA8xZrJ
UCWMWe3ATgzPmbZLyjxoBNufMe71hcaWM0oyYpHTuCmiyDe54IM+r+EEjvmRhRV3tI7WTpio2QrL
ahgd+sU2Dy5Fpw9lZg7Cyj7kLMs8mC2vBh4PPGBclEtXIpL2M0/fHD1FacRknW+Jjb8bGSY8W73t
7stw5vFnCRqlj86yCiuk1khZ1fmMcgtrvdJk4NXkGYVLL+Uuilx7DJujfrIW5W76RTIG1lmdvMky
YsB5ZbMD0Ks+i2oIHIUdrcn4Dg0VWZXM0PmXKiETgQsCcjpxUB4gV61UC9M53v5u6cHdpxv0mQQQ
t02x1S9wcMKKDZn8tgzqpD8Oe6VZd2XkKPQF84uHKbOdO94FNtkYZQU4Nof4d6+5HbUcL+z637k7
jyXJkXQ7vwvXRBuEwwEsuGBEIGRGyshIsYGlhJYO/fT8UDOX7Htpl2azoRm5aeuaqarOzADcf3HO
d5ZiWX7ggNSpYy0YHG13j5OhZ3oGnM6O848FxWaa/HS6MvKw4fFgNAzxSu0TX/2o0MD++a3DND5q
C6ePh3HKfg2tfQEG+uUhiVwVZfRbZW8hL9oqRyjP8x1y3IaBzo46f5/N+3DUP6bK2aczj2o6hc8m
Zr0e00yc8dvdIfkipePRKotbdsn3eDjWkUOuYYDgEYomK67uhUgeYimL29hAvmhmX3MV/xYzQIsW
Oeyi+pDGK1mffHMxCjCKbRr5LZvib2MeUlquovLJOb6bZ3b1csBxq/L8RhbfVoPvOfXA4jjpVzXx
zA7Ah4gLHOFUjoxMVnI0dNilID26gSDH6itrcA+Mqt+z43+y5sdc1Qcx3lolSUay7B8jsyHs4pxL
1hoVQHU3s/aCTi3CFlogS4hYGc3Gp7BbeE2DycE4Vq9Oml6Yj3BcGWyZPanQRzTK88PAL7MEPAwI
iQ3nL/RutvRTBIi1h53bquNEui9k4U01agDKc7norMiiWSgvhhB4zwLyJYq592XoQPV8cF31rADj
bWQMHr20Og+LpXcbi3sjVKQPh/vJcoqbqHwwdW9g6RMnLNPPWEXRq0fhrTWgFg/crNzaAnCflCWM
/PyrjuzEr9xmE7GRQz1JmIc41dZ9bQm5TStzq5vELoF0YgUaLYvPEss/lrtiY7f9xoqdDA22yP3G
ZFNg5KeJ5TXByC8IMX4mcl3WcWAD3DJgc6dD+l5rB0vlZysKn4Y8iWENUlOQyHRXp/LGkvKnNcHJ
MUyElNThLx/C7FWwxliReNSftG4bFXvZOsOmVaQLcUWlOQ9C32Zyk+hiPxTPVfuTu4G3Z/5unPv2
GfY1ORESIQFZw+bWTu1jMXEbEXhREuIwkZHJy2DX2UdRe7kfvTSwC5JFmoyUnL+1lHdTbGebQYmz
6RHQnKUs/uAwsvVP7lCWYoUOaiTgdnhHHg2+3OTNSi37AMvjI8YqBH+MdW+JBgss4E3GAGvlUtbJ
2qvPeAcwHlMuYQANNXfeFbl1E5qMRCy1T9g6rurGclkxmg/BFw2khyg3FuiE67sxVGpjV8lnaEAO
RVXCG94PBLjSk3qkBThjsa7sukHo/Ggsx8ZBGg7E2JquDrIIxqqWjQnNPAvwYFPgTQfWRiCahcdX
N/jMkJnaR44DRjF5sYny6NVqMOx6zXtsucrHjX8yUGp6Oj0v88+dOaG4tVtiXHusyXvJzcbTxnDa
tFnxQEMpm4GJEwMvk1Yz6LPvtI3I3w53wD+i+wnn3fCd2AZXLoos3yUmBb9PRdaE/lu9C8PyViJn
WOhRnWborwfnKeeUSXLz2Eha8SzY2iQYsxcNbooBV9USL9kw3xhqTNpNDA2ihSBiTnV/DLvkFVHP
tIbmahDTVW+Spr32WU2Gi5lzSk2r4K5lI70G0f5QmhrcnYrpJjb4VdKIXVthZIkL+IMBd/aYLqHf
RE8Pc4NhRHu15CxuCZzxAR1gJR/SjoFvx4aQHQbzE83Y3BtycHfSc18ZIfnNFJ+MKHzRWY6ueK9s
Jgypc3UzjgpW3EGJZYRNbrIqMu1aIsTwEfQzjspuom44u10QnC3J4VhI997Qxg1Kj190kKTlJVI/
trr9lAjtI6cs5J5yLnFJqFiacAAE0Z1roZbQW4RlLfqXnVb5oQyuGvfihOe1CPWPjsV7CZNVquew
RwTTEbcAxoh043Anp/GikutgaNdAOtiAgmspNAtecz7iJkPaNiSwNRF7u2jt7jTesLo27+rEYrbE
N8gXwbHMSsEef42akLt2/jXZo9DHDNvQLYjVVPpHZsA91ErLd6OQArALH8D2bQcNEWS8SHtrgoWh
zqPeyRoQh2WnrXXiSLgDXOTa8bGMsEu2CCTC74ppznrC5bAZxuIly7oXPXEesh4/aMjiZNW1fJQq
OWBcOhVIV4lMgZ4bOeRzjBFO+WG4QaEChW2I8GNC9ojj7JR8ennYnwYeU7EZdC6LfgQZhv3isbaL
H6hpnf+jBuek+L+VCLbFQmnK2uo7tQDuRoPBGha5bh85jY9yTqFjh83BSepu+swebsOKbMyZH0aI
UaxCP6BrIbIaBtAs+9GeJx7iCvtlnAuESnb9QRmYHAZurhxsCQf/U8HbjqcieEAOs6sNL/HtJIGw
w4Mt2ulDb1IkSwSI8GYDGDLENqhID4hC57UqZ2frBX8EEqwsGjIFBPM2uxuesln3NsQ2dXylSj2R
FDDE5X3mhcxruZCi8K6fz7154S3o741B2wkjicgMkwxv7WneWeSbsPehYUwrUPsIhUbgc0jmCYGX
ObCA1Gj2S0OcWIhgM48xaNikLTD7V4Cgv0rGjt/o3VdshWeHJPWVAEGKp6h7gsIWAJjF+SxxVbkO
hchcAyASp9IssIaL4ax3AwW8iCKIr/dZNU2osY9j756YDpR72BWkVEhrZ8GO3orXQuUj6xuNN6Kt
c9yxTI6IG+iRFakBtlESfJgt66few8CF2zJZcAbsH1cuoYyrzKim0x+8VEPd5z7LiCYgkCiEg3k6
NJrt+bOTzrs0NDE5jHjNYP/e1aQh7GSo7RMvuK0ttKTZRMhY1HNWshjP+hmiisczyweW3qF/WpCI
yHwLWvBchcyzS6QTXb6GWfINAfc5b2EzyOKIIGipn/OrDPptaHuPmHrwUIcjDi84+UaXIg6htfM0
pPqMAVF0DXgKy8Y5dnRy6ylFfc9OEcujPj9mARYrc2z3y7FOAM9HocvnUiKqxqV7qDv3LEED7FXt
9FuX4RoYCF5Z3TtOxTqhhhjFeK86z71VNgUYZYo8sJUmxswWJ36k4B62ygD3CkxWEYyt2xtXgir0
sv5NT63DhFh3Xar2Y2Sd4/U3tlwgTfxUEGjfZMWELwW/+CpKqkPiaFixzUuEkn2VGKmxBfG9Aglz
aU3mlqVtBjfNYo+BmDsKtbEmzBBlfYFnXUfZLp2xNWY1CFLMLTrtEsGX6Ge3zCRyTIe86trLEOOF
mD2O+vzMlTKvJ4Pbq8GWGoF48fXoSlCofe4RAjIGsggti9IP/EKnrOmfmil/1xRekFo4KDSS2fWd
CEhuR9fJzfqrte3RFMZLneJ0IVKdgSOSsFg6CjE+UmDyFJnTd08k1zMsKpJLPUzBbtBYXGfxpRzR
8Y/g5+oRIH6kYzPw8l1o/YiADlaFmet3FDBIdxZDzrQdzWlf2thUyM47ynpXDBunt4nTzKLPdDpR
hYI0w7TIh5jdFlh0Utk0d7Pm+ZXZb7ucygK3BR0zvg2RimM6zVCy4qW+rXPCjaqbdORvN6N+nwgB
D4pLycuvzO9v8Xx2DLmHnSItbe1JNp5LeG1IQlAr3HdQk8e54W9s4n1fpr7l5V+c9+TD8PqjDXmO
KkSm069aVGakm4Gz7DEUKjhOWPsYyxJ4lMzA0ecvD+HsJiOt/jQSmjiCaEUs1q4Gtwdp6XavqWZ8
O3F1bzeeOhZ1fsM+GnuQZTQQm07KQ14WE1WHfjO7w5ID/FSKEXeP9tn0HkZg+C2ywIAZze4bJAOK
eWsfx0hzibBNIFI3B0zyD22RneaMp4bNfdhpLKw99AdRD3Az5wdAyPR9jZgAqfw8oGkjZjgi843T
F9790L3yMX8YsjH21dJdM5+joIZXDTlMFhIUTOOydUoqe9u2iH898u12jdaSJUe4hmfz1j8FY0nB
Fn5LHBBr4QYug8g9THPBt8KYBwJVgvGMpzzksG8S7WqN9S1wN3Tvqqn2hQlplIYzXVcajhgnxqeX
5tGagcJnBlzVt5bPvmw/UiupfZNEDKYbeEvT5k3lDQPRTlFeyIdimEgMFhr9mkHQp3rWRDs+e1b0
1cTzbUAEF4KzxbIThcmKQpfJURlue+Cwm2Ya95VrY/ZmGNkRLa2lpI3YPXL2be2WbzjwdHRDvE16
Of9Wmg2YxjIuPMAO6CsxrpNYO9RB8+ktRQs7/VOQM9MRFcQHmv9vM8IdBBaUM6+PDopmsCuwGESR
S0KNMyIKor7r7WRjl7XYpB3PD9zKGLMR+lXVmedm9lXNXY/yi2wA9I4VCMvIPM0osg6Fm/szRIR1
kSGPHYNb6MtYvAN9Fduly/iiIf/gja+enrjUrt5UsdSZxXclPG/dX6WhQMWFo4uNhGgxJLcdOvSA
M9C8tYV0N0lcfJkV0yyYKNq6joIzMJcKtJJ3sm2TzGJKzgQx2koo+2hk5f2slUfplQuwED2AqLGM
O+UprMYNT692srv2ZUB4w/JvHacc/U3RsMya3yunodqKKMLsYlvqZnisXUoDbW+MFJ89Lc1qnEtr
J9LgardMbMwXkrFhhEjiQnsmmAgsIW/I+E4ZQJ7It7xGaTwsBkq5nYE3JjpVEYvvOy/Qj2y6yZGm
tuuT9uR04o3MwWezkeGa4LYRJXCa3JdpHh9TszL4U/OCgDPZzboDvRMSfppp8YkiYaWXVQHwI/jG
ZnaHYwt789BmW2VFmt9INqiirPC1MyDBeRETGTsGKM3SvS0hvDhP1r308DqKBBSXKrMLY5x0o6ic
dqQz7E0rv9rpTI4xbS0UibeuAUiBZKbbjjg3ogWKU4tu32jaW2cQciCbeNdbIDTL2XrtuvhITwqF
Kky2NYDjNXu9S6cjb200tsjebF0ibnlkjgYTCLQOuuNuNRdVi0PrZQbksem0qk1iAsEcoT8WdrDM
cSZ9PVkdBkOCFO1EMvvToTsAzdDz/IuvJeE3gi5LrKJEbkjR7/He2iUzP8Q477oDB4hkJKSA864v
cXQh7VszvvoOBDLjwUNwLItDWpAhVAT5iHcd5JEWt7+9yNVaZbAMK+unBHtAJ5V8e1z8q3npmWwr
Ay9U3FqZ9Y3HIz+mtka/wpKycgW3i2yODdZH1LcNeXXcbOYy8/bS9DGA/3So55smT+VKmwMg/CJ5
Et01T2tWKmY5+vGIQlbyOURllazzjHsfpR1afJImV55YZlj1yHKzEoNPGmHiG7n3amfLvI9sNSRl
u0RuvQgWhog/tBI+Or6XM9Afl4St6ltp4gUla3PIW9Jym4mSBajUj+vW+6FWIBWFc8nD9sZtgnmT
lwTrRCgnYpk9Yswgmq8cxXqesq9osjaBlXyLVFdrzWHQ/eeLJjpvVwjIcHrokbQmpmXkF/lJpbEh
BnpCtzM90+zAm5zNM3SC4aiLcw79c+eGSUcDa953BsBe1PZM8Zcsz/5n0iy61oYfR+IVVzOpR+a0
5m/S24+xku/BuEwr3IuA8wVvMNVoGx9KCw8XbMTl8sTY42a0xM8FGrnnvl4w2Hn7qRP8lkfGBcn2
adC7q1dRpzgpCXYpggIKDoaKTsR2OiIJHtwXtr821nGxa35sedG51cUv3mr2PUH4mTfJ7HuOxwGa
TdR45LCZjPbMBMooGaMcXC0+G9ITI6TXtqHvlE0GVOVyebmDe5u72b7Jg+cIB9Um1ZBcIFbB81Qg
6YN4140FfgDIRVofuwdY6/cErDNj0Lyrm9B/AH19LMpsoRaX1UarjWpLtAYhW/jXbgerMvdAq881
xWwn6Ndxe0LgMM2WPcWqMuHsT8sjVinxqLR7L4VqMzcZ4iQdV2A9tsbO6vk2VX7SWm7DaPFXDBaX
EFBf2NPqYBbCgW/0FHpNi+lfAnQwaxyO2PnXXoICCjno1HA82IgJjiMVyhyxV0u7WgdWyRYvv1pN
cZKNew/EEFl8wRnGqnEV67Hwy2JYfAVvSo+1I2UE4UCe6bIBcatTL8x9Hzufk9Ykawev0WNyKQWM
i0kBG1iedpKIidn1nOQuSdqXSoExn8ECags5RfZLQEP6WEXNAXPPXSIAXUS5cWdaXEOTMfsdoAg9
C3c1nidL8tCPnhUC3zN/bNfZwqX8KAmfs9vKoBSq78eO3qrBxF1N6cVpeGVlUN2wD6S9V3TSAN4C
1AT6h05IKOtYv7YptPF5f9Vir7uuxU+ZwonGdU1kyrCdxi9Fz8nJRp6fDSRwaxQnI6inBc0EZKH+
BPdO8mVt7yYzQMUD2TZk1bwOtPaz0hnsYxz1a7OHLYKc/EgbZEC3sb70z2W1gbyGbAIxrPVYl+uz
9JumoNHq52Yb1pjMsNk85KtvL3E/IwT7TaAr7AE2dHMAykB0xI1ZtcSOY89cE88DDLfT/Xp2GE1R
97R2wgarq/F2evRBhWQA7RKEFpAQgiz4MaRNhM46fJqeWW1xj+R+H4SvwOOaVdQjyy5qSO+1nO+G
mFoJfSjb4pGogslm7WbfVIOZncok9uhHGII6qCYzVIVlMp+N4a3XGMRhgnvpfczF8arQSqAGbcuw
WBP1Yz7m/FnSlt0mZhxipZdBEHHCQmjIMCWbGVV2IiWYEH3YfPcaxH4iJZObjI0ViRLG3jbQJP4R
9HdO3G2ZRgY8b+vU0B51F9ZHhi5oz1r/PMgH6DPsOUM+tYQRFuFIzCPAaBcI6YMyfa5d803vi241
JvZ71YufIAW6LOrZ3cyqjTY9HB6WLpy/ujmx51uK1UwRFpN55aaX7Micmequ4txAhMi6cNZWAt3p
PsV4v06WVWFCfcCoZqkorBZYWgXmuBqKdjMO4W3IbJtVaME92AwEdDl3kzw4GQ9uFN9VMeHGUTUq
P9PEGk4n5h+IP2whsk0W3xNN4x1D1zhVSWI8GDMZzFUaGketvzT2fWNXHcFIrEAJI+zX/7rW5D8V
kvxdR/L/myIFJ93/SY/y3z/Jb57LvwtR/vyJf8pQxF/4j9Gh4OeQpqkjbfmHCsWw/kJ6hAwFYLYk
Rdry/pcKxfyL/93UsW7DfERK9zcVivGXdMhDcsFruZwsuvxXVCieY/xHEYokQhZVC9Wtadm6s+Rb
f308AlxR/+2/GP8VvatbUk/Ay43aY1gnwzbnqNBDtCeqNxIfbLCzITt+Lytlb+oOtpWQ6VbqaY5O
x9K2ZeJhXKQJA05v+kYfVUeyrb8ATkV0U8HOzsRzKMmHq4uw3WvGMtOpWGXxN4VrvDLMEK2WlU0Z
7SttBu+Vty7IGNjH6hpZVJiMqxmumMNjghNhBVFhVUfiUMEyXwVJSXXbLpKRUB7g6SzMLTIZGeyt
AkKw7abedEP5lstojxibomnmTIv/+NRR6XHOJdx9DAGTFI4hUpIBMi+UEr6XBnLhAhJ05W3QjYdk
ptTvmuRbG7plVdraVPIdwNZWwOi/H1v2LX2EkHsM5KfZ14ggEnIRhpF1lrCOhhFtZImKYqZB0U15
45CoeUDS41BahTs3GjkxqtmfU5La2PsAy8s9po8viinnJoSJOIaQYWxWz2wufuJUa9eoEfhH1Z71
6jjHzsEmgTB+IZfP10hN5PsgrKHKmnPmyUuPyycIKvomsqIZjSI5GMwXcwzNTan4uXjDCMhuFgSm
soPxaQ2NTf0x6fIxquiTR1f86BYIUefilBDN0/F5ZO+9NtGA4MLOC8C24lzglOFz1N/bnhIAiQCF
ktk9SSXMVTfN29aoIVrl/UMIC5d9+rgjVQ9ltMjOBNC46EF/Y835oC24AF4kuO1hMIpy20wkjBY3
GusZtgBczqCQqbcalmTC/RkzR940KRCMNOLqU2e8nHcKAUqrR9+TkO8NkAaj7UjzdOIS8IAcHrC1
QrcMh+oKEqFdzRC/ju0kQW031EBu99hOExDIFIdTGl/Yfe31ktVPQ8iqbU8lPbi3V5HnbTDyPiHp
fcnb7GzU9PrAc1dkHt8QrEaYKTgtZKjWKo6QrjSu8RkWU7R2I7BwU6yXRxXVF9FpP2lhiKuXRKc6
Ca9O+EcVFXbYpfStHTJNqVh9m1VNVgg5DTz987cqQpTzBC0OzXc7W+dJ60he5z1xlUnJQAJ0Kyis
zYpxHJpthsjtaPp2e6hjvFW1636gpHBxtPd+0troCMz4PE0zuu5S1bR8kut03reGS+Oet0fZzi+4
tS+L3kzmw7qKEIha3RFl59rVxQkpwuPyay2pUYkhQ0mp4AV8mxr9dGaRsTOJq8p80jt8G9dbK0ed
1IRy5zCG5SFhTqYjSA4WA29Ezh3k51GeNDHdTQyCYguvgF22xy6mMU5dHXItOSZbw3JZUCj9U2f2
Tp9RtyezFUdbFe8aOqOSRAgntYEPgpE4hDZs9hyJmu24lzQqbpJyeGzi5NYTzYb5/xM9copleNUF
NRXUsoaBXeUCFVP9xh5gM41yyo/LnwYEj0QbLhFqT8sv3fR2kb3hz/CrNr/YKQwVgzF+kNzOEE2t
5EMBrxDxcWAFNgz2UXKoqZ64iSDDCdVW9D4GGr4+t/cZoZd4jK62rNMtIreZANQ0ZcA9noBz9r4I
x+haJgOnSegSb8UlsikCT732JNKFGS4VSu7Ya0/dRNICxwqzi/R2yJpdMQ+Ps4GtkzZ/1RR8ZyrL
VmETGK9zM2B70cNhZeMovfF4YMCyOI6f5uErVsXDFHHgCvESJRZul05jlN2xPmL2R7pPPVK99QyD
p4EDCHxcupFDQ5yjPZ0m2+tPf9KMeD6dcDJemanfVAm1UAWhe6i5MejC2ZjLZcUXBejXmTJnrWA5
02pUXXOWbbXc2iR1xoRPM09NwpjCmdCXh/UNT/NajfUOmsztVI2PVc90ZrCY0HXLmG1Uh45sjC6M
zmFidQfA5r8OC7PGshbwAXyaxt7MGsN4lPTaKregV+VmTy+J3SM0+JVq+WlFbKTArbII8ohGLJH0
gKFCw+D/+Zna7KpQgl3afPpNJPhMe28X/Ysbq6NWIAEI7ptKO+qEaGxIFqYt/xO1oSO8hMDdrSCW
+R3aoyWyhOuVDM/ckl+RybCrF+pQqGXN3EtjIxWKHEZiqLlHB51ERO9iT49BXEBp0tq7Bs7pSix5
GNWkHwicw3QWM8Go96wtPsyYzreky0Kr7X03TfuZ1gBAdA8gWWeqO1eQp8Q2C8ZejYaCMZl5I5GN
uy2JhpF+iBu6+NJgQTfM2pvdNPzcONR0viLspyy6GvNNqBAiYecemS3f4nhIKZyZBDAqDr0QAiXa
8AzuVUk2UhY8FQQGVhMTdKUThRPhyJq0klj5IjvzoHz1fdStopjprZ2CcECfQ0v54zqo63trgBhs
TwcBNBN5FQqpmZjjVaJl07pnOE9EODrztth6ieGTlLjsNOtzWeqnPHU+NajyUQk6u5LJRzgXO6IU
GEU2+StsxTNjNERUVZZv3TnZzokcnlPI/W2TvOWQm7dOX7MrYluyMrFAEWS+Zi1zijyzp2nk+cc/
YtjgEYn12KDVswh4mK6NrW9YPwW7mjyKP3s+iq6IjxtSHCgsFSY3IHJ2yiD2DumAcpAVMJa+1gpl
K2MZkCspP+gpKs4BQdjTUG/7kN8zVEMLSy3f5qZ3G1nWsI4QW+Y6X6cL4StHC0y4dgyhJrJMm2N5
/nbn4dmkoUNnEfyoXu0VcS4bOaGnSgXbRkTEBQw/fggWOPbMlmxpNf7bzEN/VdmTR4aFZV21RFDw
Kq7JNMfpId87kw3mQKdTqn0g61t+2a4dfU34w5Jen516F5hODThjm5KCsHFG89KwZN7WlX1xWyRG
rsmzFQfHsHeeMOS9FNW4ssEvMQphsx/eabb+W8SYBMDqr6aDzrg3rpfJRqP/IluxgUEwztNqikHI
e6DBXNCorc69nSSNAZpijYnvWM8Jk8fITfcNdVwTX6uOV6BLHcSpQQVeymIwzuCxX+o9PQ2tXRLw
UAJePaSB+9ip4c4IKVDbzEm2QQwBMLakHyNqAoyUNptGFsEta/Tv0iEFOs962JOVix5zM8xLkJ5n
PFn6b1ozmQ1KkClMElaSIeiO5YXlcfPgnecqIJmXyXQCSNx6ZkPHfjNdl3NyKZjgnuxS/HRUVNyT
CRsj3xt03iSGd6PJh077+GwWsMg1lkREuHKYRbedlc9+iJewzVyiSwXkqaGrj1Ud3pMCJg8VHjks
rCY953Af2SiaJneYNllvdeB3NJg2PBVlqf1KGX2qiRRhO+RUzFk3ChFj79asQ19XV2q+B8+OrLOn
uWJttLdTRNGZe4wIOoIw+LjSge5hEo27UWlzL0xIrowz6i3JnA6D7IRljgbgWHCJKkdKvIfR3dgG
7c7ARZ6aJFuLueyBgbnPDXbrXayB9lKZum/R8sVnc3DUvo2ZWQGyOQ49L6Djjpy1IW6bMOxePQvR
LSldW0iLzME0iFGGxea+yfoNXuCXP+9Gqppv5dgkDOKbRfFb346g4qcgv6axeDTd1kRGvMjN9iR2
nUMtvJkgGhncWjowLwaUOYTckskHmqcCPfXO7Hdxkt1ZMZm/yxh7T+sz5Z/Kw7NjNfLapIG8R8A+
jg15BQkfj+G1sY9FT63xW8SrSHj9djbJUUyYt6dtSAGdIzUbCu1YdtZL4WBOotBOVljHO9QSPBxp
zuxEReYDdTeCJlMwFMRlk+jB4ustel8zk43ZAcfrU8bn+kLISbWbchlFQ8Kl1CLWSmuaYJuA4Y8y
upKi0LelUb/IEcFszhJY9r99mODgdEkH6EhSTZPWz8TwCewVV6mxgICkfpe4kJqiPojuc3WSTn0x
crSqacnRPc2Qiup2E0F3MJ0QhV9+TmevvpqGIIzH3WhGf4pDfeYAtx5KvshDOGiwmxh1wq9Yj619
D/HuxbZIc4oHGhLIHXC7iodGOeLSau+ZFkmEESnUgn5q1wJeugFjKCbYrhthHckqbB9kmS1b1Pg7
y/pbLbs6dfnADJodnp7duIF27eERI6JFy2Q7lbMFSFjh/Sy44cjrjIKa5rgorjNuXP57QCVZnqlx
OuSpS0gPVmIksA2P7JIBnE4IAK3Bo0Bzhy1ba58U612DknDfoadDHEhhEFSkVvDZryhaC5+4o2KD
i5yet2VgWw/ulZ1Ve3DjstnixOLLKpT4sfUs8KdccLRNEesUl+RIXBhzX1+WfdRMCC8ur2FVIlwD
mc+6nPH5esqA6tA+obpv3Xs4AtUa/vyYuphVh35XZKTi9Om70RRX5Zx0QphYdmQXhwBlRDLyQQ+Q
btChkx9BNgTJdseeyLNdGtsolOIk4H23NTbTbGwIsobyo9vvcrqJc4vDK3PppJt8TXHU4vNO2IvM
yEehnY8dZxoEeCKc4+onUZBBip4R2mS2n9nIYHNiyd6Y5YXr+h/OsP9rtqp/Nw3b/ZS3H/mP+n/A
e2XpkgHQf269Wn0ovFdfuMP+Pu36x5/657hL/sW0y6LxwE7nuZBI/ue8y/7LsnCMeo60hOs6DML+
zXRl/IVa09N1pmP/dFb9m+nK8piEGQzDcMe7/MWG96+MuwysZP/bvAuVlu25nuO4TOlchm5/n3e5
iFtE1xNJ2FHSrVsxuEQigIzrW/RleMJgDQz2K/I1psM1WQGtRwDVCCODQXNDzyR93WNZ4AZAykx9
gyiJeKVKN3jaXYm1N+53iAxWlWKXB7NNbTV9uulL7X4AucQ4Ca1JhL8iQ8iaduCpWS4h4+J4GJV+
1SLjDNja9IOE8cY0x0+BZr10RV/tUlXcxViz2ETKJXbgprXFs1tDyhhiAVYC+OMGLdKLlw/dGvIA
u5YJILv7RjEI5gsGMFP0d7Nj5z+0aUpU2Rs48zXavHavBlpBoxyyjecle4HcTC4hNLUTOts6idl9
M8Ui7IymyDQ39dx9KiuGBxhEZLI00yMfeb6uOoVG2B4KpN/mQ58n9BumTRSjlx/nDY6FfpfXBf4R
MzkjDVmRoepntaJ9kIpJBT1Yi+JReMFzaqtqWSMCI6rJ8rLqTdABIsHxBnHLvBoTOphRZYzd9e5h
nhB/kydKmqWwdkGnboGDsMNKOpb4DfGWZgZvUCx6wbY5DCo6tAXrUCl7lKekw1ehfQOAMtjplUXu
pmc84NRhXKAPu87UrVNZgAbr5KOxJCr26GJXpGDdWs10XrLQZPMWWag9aveBc44NT6N2KBKOTpk4
Twxrzl0Om88Ykcz3+nKKavwbNJcL26F7y1TZXYj+a1V2MWromKIwCegVy5k5g/dMW0DwwoB6OZiL
lcecAIWKYMRquRsd1y08KnUkBltsegq+la5ZHZoYorNG7Y4tX3y1QA+sw7Fbl9oQ74HTCr5vg8ll
hChbU1jwYL3Gt8LTES+w6aaR87awDChthsg5BF36OFTjNm13IzRWFjzE5PmI+M4UU0fVMDftap8e
39fjFkh6jLAXwQVYe9JzAjf5njxQz4RyXANrBsaTP2hF8yNZzQTtfYyKNc3gvKviW+jF50Taxc5M
et+Y+A3j2L0NvcaWbeqBee08vb2UwTd+wGxdFhScwcjEzyThLQ0ooxbPC8KkM5d4usrzvR7Swyjq
gakdNqUZHvSiAC7k0UK7angt0/mjE65B0NT0QUA8ib/ojOKSPA89RtpTBu9COE91D+OIQQL0n7HE
IAW6a7BL/RHZ47hY5pByYhSI7ffAsbd6XgRrVNrR2jJnP64nGkjLflRWdjGWDNemz+8RR49wY8hl
Aah2IFHaOJjT/F6ONaVtB+AV8ti6sApMcN4+ymzKtGi6x4v52KQGxaEVfc9JvNcja9GZa6tBGKtM
VN9m7JrnGMXx8/KrtLrJSSHe6x2aptR4gSf4bjvty8yAkjkc3bgd7QFacCIQaBh3zTkQGra1lncI
mey5he+1smElhVFwJYzzaNB97+2hOiqbjJGRI7DMiq80ClBDXbr6z1nDqVI438xO+I66fZ6XJHQE
u1RQoUzaG97MY2PW/v9g70yWJDeyLPsrLbUHBVDMi9rYPLqZz8MG4uHugXkGFIB+fR1EUiqDkSxS
snrVIr1LYSQZNgHQ9+6958p4gIjvLp2gwREx8FraPt+5CkzuYD1Nlto6hrzAfcAXcvGoloh0g/Ae
clasDzc4rx9KSEpDlVItOFCiMrE5iCtyVl2w80J7FYf0Sefv0FB0Uj4p52DRfCtK0oPQTo7YWQ7t
FDPvu59jbr8VLnwB13mgtOzdG6zqbHswd7jxWW10noZLwFuGE8hfztjG/sV4JrX0BVr6kqPiLdw2
bxfc8Sgqxb+X+2331ebabuqD4krOEn+bY9NYNmAhrKOd19SC8zw2son/N/KeXI93ViXmzliIRq5L
vNcVk7fliJ5srMZ5gHCurqKTN804dNu4b4Pj2FogXlDUOQ/vzZiTZVY7xqNTxafcTO96ckRbzYsm
OJ39VdeyE4PeSDca2nPsOmQMYrmmXGHVueeeRcNCS+tq5wNL9Lzoohc4bwLGJnows53VTlhCygn3
GD9mfN5wxipF5UiG9nANlUsCxhrfc41Yb02cGOfDCjw4fSiCpOOMVwzG/LXAJE/xSvdUy+YbNipW
VZl2FnIeuELmQer1lmzBGvD4eXgpp+rFm+ZbScDclsTGO9ah5i6iVm2Km+CIUdhfgzSD352VqxKc
FCEpjMgEGdaBNWIlj+wNPkNjCX/eBwqbPYe9KO6mOjl4fKeikDe5hcY8wxplxqY8we9O6qlYtQGG
Kg8a6WaEHlganx6esoUnqPMYj63gNJuH3HbDNjjXen/fdcdmLPx1ig+CMhB7DQYQErwBP6kWBlbE
fsUvKdsThY5XUz2Ee4tSk+jR8JJ7u9RYQTbpU5+0D4m+T73x25BcK3S0bqoO/Zx+8EaijSjTqzaz
T33fr0WNxVeltN2JeMKs5Jd0hBnBa8xbMlla8LjvINI2LUbLN5/FZ0WdSUX8Na+HS0Z+ocH/D7gd
+C+U9soFHV8J7aGOHnvPuaJ1bKMQl2Hq3RSBy99mMSFyc84ZOOHowRgBqh9AX0wLBIW2X0bCXXtu
/ZrxA1x3efXEdpqdrS+JOWIhzsbsLh6PXRC8EcNhHH8KpHVkm/ANxPpm9HG/UDk8wV2+sHQfqQ3J
uDpy1BNT7GmMaY5RNzXHH/9r8j8xx0YEqUAp+s5rpFO90PbD3nKx/6UdXQf+TB9neVU6atgLjz15
OuRnqzFRceIHzIA3VqHjaATTnTgWYwZsSByJEfmjHp8irvE0du9Fka36WZmSgXFXagRAGbGPODq+
cgQkFs3JXZe6dKN33XdTSu/Gar2XsYEdmnPNLkPKydgYeUD/c1b2VkOph8OAG9HAhy+EEhSgkSaP
rTitX/XCNrB8UrrYW9/xlrFgi7KXVuG74GyFUkHwJw25cY0Wu8FwIoqAbU8JsnRm/qobJnlBDpeS
bpYt6DV6HcS3ap4MIV9+y+r0XOjjXD6mww+vSVCblc95gQQrhHqey5QgFIhxvPsWVjm+1VbbhCYP
XtmO49LvIXBF9GN4exS4B6W6dzpban79eJ8qC094G2kcfMxnF4vGUjZE9QBrctoEWJS7I8Ozf5ae
WW8NJ8D1SSjcfJZ1S+6Hm04VFq/cbsk2anRCsdmhomOH0QoPNjs3Vy8+XedZTkiYygDlri5tiXGZ
9QYgs3YbTHRwZxrz/arJMNwwcSC9cIMD619j9zqo2jp0gy2ObVet6LDeQItHS0lye6MZuE1FEtOo
aOBfgUtF562CV4UC/tZr5lvTN/d0mSQodnPbgeIM60Gwax3hPibRi1c5Iy7O6V6gzM6loKVj0fEw
hbts6B5yjdAyPOh35eFbyiYcRC636rFt4ZWiWHIHes56yMlh/kH1V0ovg9LXQRzS4cmGpxi9Z3u6
BPDJWDrtvYFfQOLbp0znuYxridK2U0Gp9GK+qsG0fFctntMgwylmJ9CLdPPNLYoPLR9uo4jbauFZ
R5iQYleO9mnAt5lmcO0cuOUsIaChNRh+0jD/rpvtuDRL4xiNkM3svnjizHrhTUF/IcSGM9glws0V
sBxr3IuhstCEcYgloMGAfJM9zc2Af46df925KdUUPL6rgmIC0Z9tW1JsOKxs3P9guFnOjIN4b0L9
+6whI8hqLMHHU0BnFmguhFoWMNg9OcRJ9A3HT17ivH3ADZStQchxPoej1jnlodDLa96E67SocAGH
8LYhu6+iJqFBAEfBnO1eOgZnNHuYc1Oj+CjZS3Go59GhsUROc87ChJW8Ug8OiSg+xsm7JAFdW03E
tj2uIU9rblas6sndwyP+GGD7UrTUTysKudUCBuSdlnvXwsBqHk/2A4vPrzwRrHsxxgKlIlMp2FLR
IopoHcS3o7AvrELf7Nq5g69AYrhrK34/3MXHXlsIjFFhWezrEB0Pmx8/dpLhbK4rDp/VUxlQ8N4W
a6HKUyUTuR1120Pf8uS+w3JrW9aXRQMJ+ECNH00MLEpMSb0R1IdwqY7vwdzUo5P5JBpCMRw90r3h
vHT2jP4X9RN2rk3vWw9BbTyXWNrvNUquYHQQIlIRh53oXIrkYlL0N9Cwkk/JMXoswbK5mbVtvBCm
sXZyovSS5MmFoNE5a9Q98R4spg2KUl4/VbOKMnzWWReukPueNBQ56N77YQgu2B5WPGBfEX82mmxn
6ZwDQJ59+aJ9CpJ2Z78bE1d/6KavrmW9+PRNtLK+bXKcfP2ASkrpiam9zy8AxesLA96TqusNYNxN
Iqvvc5aCOs8nr/s29Kj9VRB+kQzX13ZEGGwkWK3Eq+DnuzBZamFty5OTtD9i89aqh+xOjbAVrPBF
q6cbqwZ81A7J50DOMAr69Sixynjyewu3Gg84J5ek9z+Nml+YGl5blRwDr/oYwRkg3bF6lQamCcMr
roPpU4ZaP4L9IorUxPm2ynhY3aY+IRGZE2RwVcvqWF8rSnsKXAsnnTbhjS0L0AJTiurB/dEqHbn3
rBcd6QHqUL2XsaQVmSI2cnfTMiYbsTEdmoMp39MLUqKWZu/jLvw0OF6KqP3qcTSAySdvX0taBwNs
OA2jlOX3KZWS9aOpmKITFrRWc4bLtHTgseKYLD78wb1ydgyWupacHHKyCw4Xuw4wGbpCdPn3fWf/
N4yj/1eXcbZt/SUHafmevX9r4j+s4v7x7/y+inN/E7rNrgtAFhYz1/Z+WsU5pm45vilwpIF//ecq
Tod/JGx8YjjMPMcU/Du/849M9zffsBxMaTp4JI8//3dWcaSyf9nECTxvHnO0ZZt43OzZ4/bzJi5T
OCPFDFdwkZzVYDUnak6npQa3bqk32LZl5GlLYKzpjUkRTJdNPIlJXSzBZzKTab7+Xvcu5QWq+EpJ
Q3HysMJzb/A4S6IyXGWRvGEMw4Tr3UjbCo5chcncLITHk+bLDyhQ/XNepCtOVfmykGN1R/PkuBhX
pqrEAzLN1cRssvVTnvoTSXBf+vEjCSoInEHJVGXKdYbaA3U0W4ggjne+BLw09fpJxSo4qbH0Fg07
rG2g4qPpX0aC/adKsa231OitalFP9/Ao+hmPbm5aB6tyHzLWu0ORP9nBXM2KVnGTspQkks6ti/56
yC8VgGIreK3AGbMSIOaEES3eALp9FS2zK/L6KaYIylPAU5tJq64qgstullG+SToD87TmfzeMoDzH
wXQQsB9XsdOrfRnMni9Xyw85DYkR4IGVp0w8qWGuLZqE/BIsRbWpGGvWFK7VNC35+b4RKYfoLDoS
DOzOhBU6+q1qRCjqAxAUgEr52d5s6C8RClOwFiT9caiPY1+HO5BN32vKOLeGi8xdpuHBGDpzPYoC
D3gj3JOyy/uukHLrt4CrCg/uJv1TrMV4pA/6Z2nRNxMaw/ckxxqWaDVWIS+g3tpzDs2k5N5JgF/V
DS1+TNGUic99WlWPeaURazzQT5Qrshpq9a9UcVZVL5z86DxpOVFRS3DKRE7FXaVOVT96D07ybA55
/lTSB3NHcdC2457rkHW41Vqh3Yvcv1Wdlt24URFSSY0LXK9qjSXG90bSDU6tGDvNtlcrt5POmSOD
c/byeEf5KqxjKrQEmeiN1+XureVy93UMWp+HlPVHLb3HXshnnjW7Ss0sZhfRKTNWZtDdh2DpWr3s
90nYXobOA3tJaTOW8UNqWTjfmwB/gufSJjkUe10jIgkuYpG6ot7yhHgN5HtG4wc0nd7cTSV4gdB8
cAcIIKlGGwxGg1NFExQJf/syYaMew16uKbtEazXzK1yAtzi15pVdctfqqrjmtL7Rhm6tchrUQGXk
GJndjWy1+8TuOD9hNN2ELe17k6B31ehBWDclTy79Ay6+t+0lhgG3DbjA8JOmcAaJDjD01VJqi8xL
ToVnQkByjQ2FkXLtIfFvIUzxPWT9ZtJLfcOLGNdmaRtsDLEBtZk1bsYOjo4PpBtggWke8mi4LaKa
vDZkoTIfkBOrDdPcOvNcgmy6JBcvG/CewjRIdWCyiJwUvrBz55Um2dLAfu1zjlmVkO4NBbDPgsrC
VebY2AGjjPJRyj8jd3jMjfKzpo1sa/XBYepmXS6aXOhLYGh6jThdSkbLiJodqalwH7ekz8e4x0BR
5cEqpHQWxv8JkT3f5SihNPyFt2PU8DVpu3LAxFdpgIk93ESg1QJ08qQvVp2ZR/tAme80bqSbKnLt
FXe+nRZtyNbRheWL7DSUYJvG0n9NSxe3pCE3sWiw45ThceouoZSUqbFfK4WiPGJqH/NEmTs8kKgK
auXUpM3BIlChSg5j7Zb9tvIIyzj5fPaZv2PXKbDrECFj1AinTSMz4kgYfrFYhacSARYfJR2zgtGa
kDCZtUql2SaqmAO9icWznxorW+dopCzaK3r+bieZplUecK3H4zdl4ottRLRp6CwhesG0GlCx1jU4
FQEt8Y/G4ltpUfdLt+haxbXNMriRSP+N2rlVtIt6zbkgy6MrWETJsVGWWXXUqiLYk9OG8KTNC3Kz
hWsmyUpP0n8DsX/ozGLvgYx+KbPoLSZgthiI6d9TyfUEWP2QjUG0bClOohes2vV2ss21eg3eY02f
EMyQdC+7YA+t4TU3rINVuWR4g72arG04ZS+ufzsf5euAe6O8MLPPhcY8v5pzKc1tP0yH9s1W9Urk
yVaxp+yj4SSDZj24yTakLXgadc7ZzcgictqOXX2b9MFT0eNlrWLrLcyPbNfWEDhITNdnBpx9nKkH
0uYsBL9cJ8tWeKM3NE0z+ZsaPOiw1HdJmi/B5iR00/9gEzSvVHxbyB4x8scw6yCEsnkMN9bdgEwk
Z62ENNXWqykzHZFRjFlPgX8ZbLvKPNWy3tRRnRMpR30ZkWFy5Jhi1mVgXEN2IYpZdjWxmVm96XFc
xFJs41nX0WeFx1TtrW8RtbDNqiTf9hQGqEE5a5KVNdcQ2g1JlKo9JrN2ZCIiaalZLwKxAPpMwGzW
mWIEJzXnAIPo3Fc4rmkyllsTCl524IJCqZo1qxrxyp5VLMMlilnRjLkMcYpaliWPZNXEko3ft5LC
1TQp0MPI/FazQjaFjrOhvYUHMB5SOiN3Y9HMneKMFN6ssTWIbWn8yjYp3fTS7olA128+shziObI4
PRazXsdVsQhmBY9qpud81vTGWd3zZ52PyflRa0/prP/hcoL+gCQoZ21QKON5kuF9z+TOgM6iOanU
OYunp3xWFs0fGiNiY4roiHeC/OCceJcOPbClf1XBcEpnpbKeNUsH8RI5Sm6zWc+0Z2WTUCM7bAs/
iGm2W50OCfBKa9D+zSIL8bTjHeN8hFbqzappG5svVWqF68ShK6SftdV+VlkR/xIiTMmln6eEkXHB
necGgwEimyeJYB4pGC3cecawGTYs40zkde9WE98iwwgNdPNVx3wyMqg088QSDqa3CXJwbHb/hW3r
oU6ST5MhRydOtB7mucdylsk8B+EOm5ZhTCSWN7ekahLmmpwpOi9hNMm9Ps9TisHKmScsokbsrX5M
XYxfsG7WrSREFWJuwbDnfgYErvQXAozZlsr0gKQroxwjnZhHu3nGawZlElxwMKEyAHYMgvrwKua5
MGVATOdJEVHIXXrEXyeGSCeCbYVNPnXCTysijwVX5qZUz9OP6ZM75N3U3Db1h1P78akxtXRhzBOr
ZHSdNFaLyHMZEgLh1OATIDBykvY+yj47Y+iIF27HBh8USDtHqrSlDTuecZrnLHd7UlctRwIDciH9
3iwhMnDCRJTmhzzC4CfufY56sNDwNLdP/WiXcDrAQWgDkXGWvS4Bt7Iyo11DOyibpjAHl9fVDk44
k0eT05yHgqcW1t0TZbhfg94/pRNGOUtT9VrL9GumW3I/9CkVZ9wYvDEhSij6dZfk8xovOmumeZ8r
nCJ1zdgdmSxbO2ffOKO5AH82sgsguyVy7v9VwenIlDy8nDhjV8Edv2qhX3H106+eCFxcnWDA6HmU
ZA5PQWc+kSrb4jhmsrl36jtV+y9Z2I/PnndrEfjmSh513EfldAe/CsIbpjcoFeZWV1pIlztDisrs
4yDkA9IaWVQr29UaUk7eO1D/ktYA4G46G1PnIy+kHZ7cLIMjbpWPZoo00uGALIxq2IONsDvisDX9
gRINalNkBj2Pvbs153oe4YKKt1N5H0w5XXt2taPBZePXuX9RfU+H0PwZF3HPX0JNxE6olqfddc6+
BjlyJRYLAg++CtZuxjfZtc534bh3U0HlVaRIRQgDrDpPzzJTT54Nvyfs6nUc1MnalPvY9h3cXn1w
Kjc848Qh1g1IWqLpVy6KxClr8ftl2DWjbqQdOmTFWOPcaSp/fJkMGW7youoPUOH4LiUBPAu+ptcl
60byCG71Qa5RG/G5atktIT7CCHMvcqyLXc6Bei8d+6gmXhs0/5MItBI3Vf8YgCXcxJ37brKPXtTV
YO76ug13SY1cP/Y3Wo1Js9Wle+rUuLQnM16YrhyWXmihTGWUS7ioxithUWkonNrZEgGI1wDtHzUz
SZeFPj3YkIXPVtbceuz31MjhuJ2HOa1RH7adPWhw+OjI9Y+dR/eyXyYgN5iDgpDeYy6tae58QmY4
egOdOjjC1zwP4k3TEFLSxvTc2BgL617i1J5PNp1cuuAVL0F/yKIkvBrQWCIn9zfhiI+QSfEGI5V/
Ju+0zSAgYapjeW41wXfpUxuGz+51apCIXVlay8iXOD/c5GhOWbizQYWuyB1taez5UDV5DIdo1Aj0
ZY4zfpq+F23ceNqXeOdW5EUPIKjanRuLo+FhHSua8oNucuNMqnGlAD0uRobUs5cVV87KBiEM+d22
sjcqffZcE6tBsmqe9OBKxv+eFcPahk2/i+dKAz+5pVgckpXa2g4Z8o5Y1sLS/Sctc5p9W5jToehN
KKE2Q0vATWngcbg0J+uo5WO27/FMEFQql6GG65pGkBg0OKPNj5sYztdr41rJoR2cYzRV8dYep0/O
LjsDOA7gBydfmY7RoUTozMr5eyEcZivBDN0J/QsEYrQcbFaL4UCTfBmbl9JojHMUTbuE3i5qiacv
u06eqLuoaOfiGVgzI8RO1K9Q0/ndp1Aa+B3UAyjRWLfKTRGTH4VywQxD54s2cNwNvJn0bhv/36z2
9QM3/jBVX//5H/8zKByA9l+61TZNTCe99vRF5R/AcDRyuOE/G9eMf/wXfl+Xmb+RfTAwK7HlcoAn
Evr8PakpfuOMhHPNd3xrtrT9xAt3fnNITRqeQ5LTsdhn/fe+zLJ/s+eApqsbwqeO3Tb/nX2Z8Qur
XhfCIWWPR852PDDEYl6n/RTUxAEjLdw6+ChnSBcrqc7qlj09PDHExAanSqb2vHbwQ3TbQASoUomh
Z1j/ZPf7HTf/fyiguJYxCsR//ofJh/AztPzHy7BMjy0guVTXtdgP/vwyNNNiLgp4GTTqmuu4HWfl
CuyDjVF4KcEBLnKtIcvT2bejJA/BSJfr8aEi0OIO4S2Hu+3gaBuLvm8yRLBymn2mpTurYiwak13E
wTHQxq0JRKZIn6GRLvUxeE7G+t1pRtCHXrpy9QOHv3XqcEYs5EOqL/76PeIp/JP3yNcpiNhapnB+
eY+2GHtFqEpDaovWqAKLsQuXPi1gPRpzMcI7dUCAIM0+Tf0eboTXMTzUBe6+R4xBqz7gAItRbhTh
PxLY/+Dc/8mnP//FPxHjf3z4tm7SUQPawnGtX34DKTNbaAToRWHqL8so3PtAtrWZoeDqayo0w/hv
/kLzX391/LZtF2+azo/ZE/Of//Srs2on08eJ9Qu1rRgeZ/7Tlw/OJc6/9JREVjbDoHI+HD6F9Muj
HlnnW+0Jm1jdE3rSWpkneGN+cWXJuUQgu4/IkWpJvjLCg6N3yxqGdaN8jCwnomaLIibS53pLU6Pi
RJfXv/lm//UD/OPb4Wr9+e20aRrppsPb6YxPpfCHSUHiqzq4NCxixXZqeYPstVbUuwQGw2Z7JQE0
B3sWDnsJw10nurYWHBv/5nVxA/nli+V1ubrLPcZmJ+/Pf/7Tx6ysmsayDIwALlMkyOLswuGZYtw2
No93yKdQLUmpmKvUahceeDk3rP/myv7xVf7xx4Vtl8uaj5e7lrB+ccZipis7dwyxldU8fpF9ABU2
DYwWjyEpsJ2dPjZL0+oOc+ouLatj7p9N8P1eaeNmx3Pht5escR8iVaxcQIHE2J9qY8TdzWITI/3f
fGTGL05eLgaX9gbdtDD5Wvghf3m9ep9UlIJylRLL2yRglwAknxyGP3rzGD55THt3ThduCzKwhNbW
RnYB9TrnncnLhfdTwZTkARsWn8q3btOMktHWPjQ5j25bW7Ih2BLMOcDfCjT7xJkSk1R7ARsLzwL2
MXmppAFDAS0tV3JjdmBOwvFGkt6hzzjcloW25g69yfOZS8fptgzPtJFvqrIApc6fx3IDZ2IhU/ex
pGASYWfhG5A9dcDxUbXtuIyYf5Y2d/uBuBIX3QmJHVNTe+mpVDWlB+6WaJuc0FKDwcZ0BGqmaeu7
prrvh2sCzv80RfaupwoNcxy/9ZCzTnrN2fR1Ydds/FPiE7zpqjfQ8t/oyznGY8eneImU4NhavSRV
c8lGueI9fPRjcIll+N3GJm0O471pkJQ2230KAB5m+dY24j2UkmWFgWHhoayWq951l7pD1as37oyM
X8BUFae/+RUgiP164fz0I+Dx+McLp7ILvKV2jRbKKsUPXy2wVDaZ0V6a97MSb/F3B7gwhM20HDmH
KI62NTct0k+w72FeQ3p5l0a1+9+8rrnCxzNMCAu/vq7CdDA8N/w4zcC5HfAZ67Oj0HGJuqobrcHF
Khb2s0l+moBdToUPv+FU13ZVmZ8SBUror1+P9ScXCz0zum05Jm56+8fF9NMNpg0tNw104p/sirk1
Fwt3ZOTKtPDR5htK2gDbb7+k0Ma0yKuLdO+zMlDj22R/an5PQgTJgfQrZBfK7GoA4RpeJxQpAxgn
nddWtG68Y0MD232Su9zFAQBYpnGrdOc19I0jPbAbI/6w22wr4mitC0BXOhDpkl5LitiH9PzX79f4
12MK1Iyf3u8vN9S2dzu6dHhSUqm5FjMALruvhcbDCpteaWwUfFczSM8MNFQwMviMb0WMLaJLjnEJ
+OlvXs6fPEZ5Odxe53v7/Bz948+052HCio0VU6TqTdAUlGwILm9UDbo2bFa5Nc/UpjdvcqmvhVnd
JPxuLVLqf/06Zkn1l1v8H17GL09ze0roAJ5fhkudlU4NKAi4nRQuLK9u+dd/1Z9/Af98x788acEw
+yPua5ZqqbbGIUCsGfxV9Hcnoh/H3n95S44leGIhXPP8+uMnq3NcMrJqfkv0iDYhSLOBrWPzBZeO
eBa55KFlR65tVMHWFMfnaAxXHYUq3QNvv8V6erGcz6kH/UviKRn/5lOgO2h+Ab+8QNdhIWLzezd1
hPg/vsBirhzASMIB0o8OZcdWp/D0Ea1L1BsYZwkepOgFUG5KZRbHUQicppqn1GRTwsPcIAZffTNl
k9atnJmk1lLsUQ7uLieUupR2hcqhqXjtc3iKLTx/fMPTPfY5aiM0ssS2qKgTzquYdQ6NLpSwjXaa
EQuLQ35g2cB1KNSm0GhO8OP3qKpAWQf2beM0FGimBLwm6dKPpufRir7X10S8S5nAygSteqSgpFqa
3p237/IuXXed9gIEBxiyJ3Zxl+v7MMCXkgMRFKnfrXQovcTmVjCdIbBq1MDWckAZle26MbtDIAr4
pjEjfNZUQLOyT6Mad4NKHzmSQV+F8gobH4E+Mj6iAaeAEmJnjzZsUVBV65Qea7B0GMAHtHW9Gq9h
Dt1ddY/WYL3g1n2LEUjodlzDZmNXjZagdfKjpeveH+l46QnAD/mKfs6asniQW4aRH3jYOnpQboJM
K5dB7xf7TrFFGgPN33S2/RVptKPzHdYTC9CmPjRlWtzksbfIspduGINNN28iwzjBtzmmNs9d1HOl
Td8hh1ZHP3AF2EkaZwnDLPsGq7Gj3amEM5c0kP+LGs77MHi40iBbUsIL2rsDZY0fqb/zhNufqYTx
1nrqggNr8lmSz4GE+HlwbG2/xAruD6wU40eZWTi0chZB/fRmhxMFuqZzLLTIBfBNHLLy6SWQPot3
FTcgMAaVbwW/sywG+Fnjru1kRyJ9EP62ryB/UBLnN3ejl/srQBy3MrYaLGkfRIk/CqyNXOsDtqOo
jNcpZm2loBbEmrNxqXhmMUXu0hzXRa451C6Tf/XuAKy3JE2190RHIULZW7K5eS+d3FpRoCjgE/LM
6HHLDu306beOTekr2YdQ4dUbZentCAChN7N6Cdww3YYsD0Hzee7BGXfK9o9Nh/ejAam9RzF8zLKi
243O3ZiVUGoBrwNm1Y9Aof2FApQb5sNJUwBns2yCDBYspqzlmDjj1oQt94YG50MF1tHoNZzk7A3P
xT7URjr7tCLa8LNhb2vL/oomsfciOKNlbj7ksBmhG+IpV1oMd4HzKrS31N/QJ3FPhWd28pNi7ojE
h2CMR1iB8bZXFEASVdaXRpsoWLurymHsdNLqnAp4G12RYzNt031d2O8FscuFUWv3kPhPgx/v47o9
tMSTF1VtY5xU2V3HGwZWxJ1B1JxIadfdwWy66LT+HMx8jzMFmyHe/QSbbds5rE1tXKufpUEiN2Zn
yUCW12s1o+oHx5o2BvARpdufthe1mzwciGAFGokrx8zWZJ/ILjlIbppWQxN07+1YA66kVx9UjaSY
uZv2IJzmavRPgW6QoE0DezEbKFLHf/P0wd6acXztc6plg4KhOtLgYBrZVd2UrGoW8PCylcEZxVH5
p197amN5d0UVob+pKN/1g421m6eNCwWjr499ZS8zx11SYlnvc8wLazv3qoXEylyaqH7MCfcUClMF
mSRP05wcols5Q2WoWdkKl/G+cZ8dCs8u8AkdVQfHoadllm+82DpV8r0aJSxVJwaWDJO2l4m/9z0I
Lwm65xpq+xAQjrV+EN9HszyavXtyUvMeH9GAzlXcoLNBikvyHv4yhYJdT/LajPo5HPKNlPtZZWW5
cSNnWIiwD4ngqtklVO00rzE40nk0UkX4BKeZz+vfsbVUe304ABlqznY26yNdduGepcNyaJYCvXCh
q+GT2o9pJYs2XVmj+Bq7gg+oZTVUOEe9DwueScZF0Giz6HtUnr6qvFXh5h+JS28IYB8PS0Bof6qu
2rhN+CZkAyTcRt5tnfKS42PGcxDuc9IbsR/ECwSYl7HDEE/rqrXJZ+YBe/BaWG8g//tNGtl72afv
mZTcYlg7EDrjFYjwioQBsbgxxMprg1evGVlfd6y9h6QmUtUpYl9wQBB5zo7b3+S4awau2oCQVJxU
l9ihyo7jfkVd/W1ZJ89e7fhIXM23UdzqY3nJHLIizN+0VnU4BbKWB9MQGlx/4BwkcaAky+CNeai8
pl2VS7yVHtkH/MD8cBnWqpdYE7e9loUrLAtyV/r7LEvJ+o3AnlTIcyZSbLWq0Dy3qctOekG3Tcex
GbJi3lOvDMcXWGF+6kWwLwer2JJbp3hiQo6bvO6+0eEdaJbC4JBNd31tAF6riBFaEXiExoORbDsV
pRzel7/Nbm0/OGA03mqiI8HJ919X47Sl3Qf7jUR/9Ayc90JFcMEJSlmuvqlHWsDx5YedXS0T12IB
UX3TBvvOtwcLp/N45wgsUblesJaRVQW1sLoLjKxfFaKiPck+yFqcdJOEBBIvciI48oaoDbiR6ZDZ
iuayPr5IiYof0rEBxCE8JQ0GAgKnPCD0W5HxcAGyaa+EKJLd1GGKtqtPFWMiERl0M9NVxZI3CoBY
Hzkft6TVMvHNVPp3s7XSHdGIjvwqp2sHaAXuhQ8ns1rGEWBvXQK0mpN/sYin6Fl/9tKg2Ecd7Grb
/Yw1/dzGbQmhAnqq74CBwYSxTgxjutbBe6Y4KBZZta+bMT+PI93VvnyjK+tsdyInlQ4wxxw7Fyak
pWhK5rYRWuFFz6nmhr+yHwu04SG1Hrm8GLocWBQ6QLM4BGk9NtPMc8TrXIVw/UevuXVhvwlgn3FL
a3cJ5QL7Pa5202aHOpU8XQs2rF0MFmJa2c4pdmc3e0U32BiA1xukO5vdjklAqsELi2s73A+dvQsV
td9Q+L2bSAxEkjH3qfa1c70PLzdupjp6LXoqtnA5A7y7BM7EdiR4rN6iqjymFSCVvBlOruxjjF8F
YeNpbbtDw38DKVSEIZ5yOdy3rF/ScMTwEePcUl46LIOUy6uv3mGxUVLpZneeNtzCjeBsYxH5dykZ
56fBownekjKBTc2tVg0tC3lVQOlq0rtWervKLZ6cNPos2Pt2ONxzP910IcTO3HsXfbuSkougFw0l
cIMzLQfIvQtLjrtQf05tOFNq2ogaBYso9q0bc7CIYWHZXrVF8G9Oek45mgsIxpcT6HGjXjfU65mE
2jZAVSh6cw5JnTxUZnnwU2ww2qKcNMUhogImUz1hQ+f0lccESedEU/1f5J3JcuNIuqVfpa33SMMM
+KI3nEmRlEhRlEIbmBQRwjwPDuDp+/PI6luZYffe6lq2tVkuMjNCFAfQ4X7+c75jNkwZp/7N52a5
CqGpJbgf8IXT86YB0sa5yaFYs5bCp/BwrC/kcxWd5VHa2sNsdesBFpRMvSMl1Acu8mPqRI9hHJxi
3RHbUgf8QWtjvMpxqlElrH2Hjs/ehViw7I6R5qBqlsnRSvWvPGKFD6W/BrrE99UkV5PO/knEw250
OCgQIC1ZyounBn6tn2U3IpdAezELNvOkPYRGkq/puALrUfFlnkLiSSnAHpCNjHXHNzaJezn+jOla
wQ7TEVLMuREHOupwr62GOHxnie9WWukeJz1plrldnzCsr1wXquSc6WcnEBAIUd7XYTGTcAj3JoUD
VtY9Sj386FO+7sBUAgo6BLFiFy6egwdYPA6e8WjzuWJ/t7bhbGzw8o1acZ4RlxcMZn8arUtFV9Wu
R6s+k507aCZUeFO8MM8+VgQ2OE7gSWW+HPhusmrwqW2z3LnEII0tn48g9OPvPDFAkf7LFLev9E4/
z5oJXQycEZgiO6evKsfZVOrtV2fjLary+q2PizW4QkunCk+Lj46RZnz2ybZmr4ZW3z/0rVEt0ulY
eLZcRHlww6HFeY2bmO+qaL5OSDsdwGhpoW/hIYPfHBTtQ90AftcN54JvLl/gOmX0qF3z2iC+iVVp
LvaZU7nE/SGCaTI5QMV+l0V4rez6I6deJeIcuRgBu1FgBbAqwufRuSelU46uw1m4Zb+AQtr00drL
+wewnN8aFjGdGoVFl2vHVtNu1vTQcYZJDP+WqGzst1T2ewMrgZHNq2iM1qK3Dv746CewQEO+MPO8
0mhB7lPKUuL8aZzwV3RyE0faMaPDkaDqblS5vwq+urry8mOKQqyLaZW42lG7GdQ79oZ/tzOs2jWy
SOLsKGhhfYnenDHdQcxaVR2yq5y39FhvjOaRpfBsB1gmgwkMU7w2oo4sRPRM1wT95fEhSewdwUPu
XDS0dKRa5MJoId1MPT5AEqhDv24y76UP+yWO6+3YEFu2L7bFTZw0ud/me7HIPWeZsxLT6OQl7gHS
+IoYy5re6m0y48ULo6tJ3VupUeEHQK/w48NUupSl8GO+vSOwv+y0aVVl0zZOh02AG6pkIwxENIfy
j6I2nqfuyYBKnA3cR3TtWlMXGdHe7Tg7j6HTJHUWeFeuR917gY29dULQn80BytRqsHFRg5IaXfuk
ngFvrG80m7K+Z2AC3QgoQJIsbTrt+zUnip0h6OAg0jXl4SYby/coiw9+FhFy1Y5IABS1UQnIU1Nv
ppL7p2bawi5YO5huWNv0FGG47/YzkgL9vCvXiS4tRwcXXnULvKgJw6se4MgpR/TkimDyAZVwW/Aa
61G7xi3k6/IzIcQ1ddox0KMDDgbSNJjpAjhTXdMs6sk6jZhBmtQ+wDp74uaG7QTnEeFTIJWPhpcd
1UxqjqbzxKJfYPdjGrVpatx9Dm9c7+yEDzbUjw7qo0tpLc2Ndo8PDHsQl2LUPqr/bumPTG3KRNro
oLA0Oh2ghOlpPRik9zzq8cXso4OJKt9jn27iej02+sYdf5h9QyFsttPYi4dDw/IORT6Gvkpj3SnU
/Xvqmpz3sfNgKJu9dpt2BmeJ96b5kTDcKnuaFTdOKdBWgWfQCOd1jLwCscyNd5tSekO/joDnRvtn
2V91NpBKcZ8DXPkw36zhcY7gdJz0EvMb0JIeZplPYQqySBrAkiVZD2qt4/aj6eZmLuvtxAgAGWAR
cXpySIhFXYpIwxtEWNWLqcT1rFXZFJCsaKcBojbAnQ4Bm7s9PDUeMqVSlArBPnZWbqWvU2yjCSxf
A7Pa8MvSic7hYtCI5BMIA3ZU7T4xq+tcicfQ9VZ9KdfmQL47gVhuDDiJixPS09aJEGN7rOpu+K1M
8NgRvdr7Oc55/qJOoWPinkpKVbAhY3qnlEzvFhjJuBXCOZ2Li4CdjoKnXKVtf+hlQP3SyvoWN9nd
mKlcY5ZY9e1x6MNnPX8GZ6DhVUzXU9PZ66RQjqLiuWWPWZj5zrLvo/tD2Dnf4h4Hj7uHVafkEGy2
ofUNHtEKkK67YFu2DlpjTRQNJDz4S8YmVuuciU/p9J+YWw5yK7s7kvvemX70PlCUAIn+nEpsSHNT
Pnod8p419GKR1TzBAK/uqjK0XUtVoKntY5aqJmRzGbQYpEZtm7LTqxyk2pJflg03Pc9XUzE/9NLd
Czjfbif42HP6/fr+QdPX01TvI77KGqxBQJr1i8ws8nzJg4a83KCDGQnuqF4jtojckzYHSzDHcvvs
QCcUCkW41+R87kNqdSe5rj3zmFO4Zdlia0dkyJM8XBoum5ecqw9T48YIsx9xARRYd474ercpHiN2
gc01pH5V7WIx0ASnsk3OUYKp3sQmFDvrDnWrpsBiwlVZzcVhqij005xDRwK+QLVkS7Mr2vFUt+7G
sR2IjtkxhuC1htV79kYwgG1UmEjn3AFrhpV+PoODSMzL7FOxkPX2o0ageh1A71ngJpOAXKHSbUnW
AOKx2DwSk70aQ1M8mDHFlWGYGjj4XPE4OScQlscIe8+2Hkr2pr0Hq4BFZUjXWRRu2AYNjBObqH7O
Pd7azNNHZmswY+spDjh6f+UoRRPZB5HROM0crBsudL6xuIzlE3DjLwrXLP+xmbsl61IYJbAuPUa7
ovVutdufDJo1wxaLFT3wrHinOQo+uEDWXSNuCkiGKMd9j7VZS5m+GY+gtI6VXdH8hEC0iIhUaQ+F
Ddchq+qFr1dPgSCkFPL15nYAFjQtnL3M+lMh4JAU9qUc8yfZjau+xfOY2AQWnBDHYNbeO/O5bQKw
PRjbtyUAFfW0vJKHtcqUTorAuiTCOoVSp9BFy7hI2Fi4SflU0t1u1N61ttOjzJL32uDpFf05a48K
5FaHRBFNPjW31nDq+reeiq80NiYU+p+5g27lOZ+DOzHaTY0r5rxzUnInrzv30Wfue8yqfBNQJfXn
4O7fAn/9/8m4x33wlwnPCsTX//jThaXYZf/rfy4/8uqj+Lt9Cl8IP/MP95Tzh48PCk+kpyQE22Dg
8x+ce88BMa/rNoAPoavh1z/BX8zoPOFbDIowHjBE+j9hQ/EHzC/+vs1DmngjnH/HPGWpadNfhjCm
gcnWcDz4WLqwLIxLfx/CTHrUTK0ncexp8acYWfTUINAd3G085URrfTLmUDkUPzg0IJ7aA+pXk3xh
JmZ9NAIQpXRMqr82JIdMG7apgcl8gHTSmPalF4R7bP6jIBBdeM3bmISbhINAp3HkI79X4uV4pC3u
06z9W2Tz3Quzz798Gk9/vpa/GrO836wtv14ikUq6oD0sJHDW/v4SgYrQrFdgXEmn6OakeBG9unuj
Hpekhk2Hcp/Lderw5TTU086CjF1BoGYAX40SWnBqE2oOYnpArQuM26+u9Ckm46dTIztR072XiNTz
zPOv6OtQdoSkaN8imKJ5Erynp5Y3YmzkjqhyweR38jl06k12bHtx88ct+MQHRjjVkjPAzzKvLFqS
O+CObvPmlOt8jj9t4WxpgsLQGTF4STlBGNFnV87cqMYtR25yJP2+EszsB5+lcjCoNwnyo6EsMV7g
bIp+ulsqmkQxJHIAK6WU2RrHbEtDXX5EneQYnjwUfvQjDkBd6hwiF2r7N7KLbabkQhTv2wxWSC2I
//2H4/42DeXDwavCARK8nem6lv7bh9OXoOpnh1YY6mlgBKiLaXR2siPBWq7N4hBWxt7y6qVeMVOf
mp2hhQ+GcDeD5B4gg8Mgqcnkbw9/Xqw+VFSYASFzdePiDj2YGBNJzLmgdZKZoqpXL5nUgDlLnAt9
hxwEiyMzPBKFHOxd5HnjWIzTpuLxKGXbRrG9azj6LlNfI31FdU9dHGOuU92zLr/+IORuSrOcVzxn
xEP8q6bRXVU6O6Yzl4SfrhxrmzkWuou9hW93EEF2nHwQmC1Ty/jArmb937+lv89V1VvqcLl7nme4
TH6N30bqM8MoKywiiw2t9r1ktqAxJApyNkQJGDnT3Iy04XJzfyyD8V+M0Q1HrWa/LSg+VAVL9x2s
kLbl/Lag6KU71VnlWYvczo9d1fKiIQDz25Ghj0ESgITj4xATuBeSMZAj+CIlmb6biv5H76VfUFzL
Rdk4l7kJtn3drHzNPRdEBwvrW00LUNdztTLcZG/AYwFWgpPRrFyU0LXlNrvEyT/VXuDXd7nvrnPh
XRjqWAvcFF8YuF98cj1mbVLzWFR86l99Dnr8V3cPCyEOyvILgoRPbJkJmgE1UEMkt92uBciSfdrl
2Un1qyn477720LLi6o1D16XmdSzMlJXSnemdi0GhA1lKnnNQMAyLbw0gCQFQoldkiQHEBFNO6AxR
v9GJBgpFofDn+SOwOCP2iYI0yNFCZMdUZccivriALEgeLz0nlftJMS7Yfw9cyfWRYtxiLcvzaN7x
p2NAVHyMYEQqnApNbiPgGZaCaIwTrxN1vDFltewVaaPjchXO9J7p3mOqpRcp8X70jUllEFpHYcfx
IsOYyL81P2vHu1GeW9AK4j+VQD7szmJMHerIygIWawUKpJm8PbnMgkIP4E4sOCzxihwygRBJQYkI
xRQxBJ2PGS0kijZCLo79O4kkdODvriKSeL/YJIpSkpn6gACWHVNFMNEVywRy7obpPmSG8okYyUE6
9moSCO9ScVCmtr+5df4WZGw8GbVRDQE0RXf9k6YoKg04FV9xVVIAKy2gFSHmD4eOJ/KYMFggl3Fa
H841cJYaSAvdU+6CC/IaYS5bE6BpOSnDdEmVVBIrzos0XQBakF9qxYApgcFomnYao5XAaExw/RFX
wj1W7BgbiIyhaDIZWBmp+DKt5DXFqfkIlahZjCQDytKD+8rgvgRPEytOTVjIiw+4xoUi7gKyMcHV
o0DBtqkC+6tDly4V9aYvjnTk7nJFwwEZBZKXhdQPQiq28r0hHj0RvDaKo6MB1LGzTmf/DGOHpuDv
OdAdapEB4VUbasqMra9kC8Xn0RWph3j9B7fBeJED8eFF7SpF9cnB+1hgftpOf9Z1OtQtdF0r8V90
xgBAC5kZ1lkNTgnUtDZ1z6Z03yswQo7iCTVI8K7J5Tc/Too3FNJ0qCsCEdvrdBMO9qaV+OMUpUgH
V4REETbQi36B2myARq0iG2nFiuS9pnhHwN/arSI8d6CQmuBRY2wlFSHJd1+pw/gh8QODl4K1jGNC
y0k1AqzzG7pAa2BLk8d0h7ZBZjSv6pJ1ImUY12qymuIUyOGezzM12YrgJEE5aR5egy5xX9sxeq8V
7UnifmA8BAFKBwVle9XNTQ9cpIHiRMmWDG5k2TkMf20zIThmndGe0GHWo+JMMd36YSvyVKsYVEx5
3t3WkctSZ2aTA6rKAVbRlEfLjbDpKuO+pZhWo6JbAck6NOCuJrBXUrVWKg6WBIiVKDIWOeYBOH5M
jQ7UrAJ8FmIt9Sil91UV7cpQhK0E1JbNGtyC3kJ1ofCkCbeVhZE8pcgU9FqDAmeSnrMLOo5dAufw
C3x6boK3JHL9M2UnX9i44W0yPw9i9EJ6+n5q5ZA+0J66xApvXGmIX+R04UJYeZ5UATVIsVmxxWj2
UL8H3lghsw8fe/uZPeANunO9i4OAxmRCVrQSvRStbJbZbPI11/x8aavOVIuIYFoKQ03AmMmTgy6F
/yMuGVwRWMTkUSfbRDO27sQKkMj+uzG7W522kCWbouEpZesTkgjIQnuHOedBWABDxymcKVjQ3uDj
dA8ONAfyS/auNrwnnP6HvK9PzMc3ljEe8R4kNNWE712H26fr8fTiS1EhLTKYGtD2vLHuxHctrrAg
XUUbM7UDJShv6qyPSRLSYG3pTyaAa/WBymU9r/1RKO9hjFBEF8Iqm5t7xCDKBEk+YQjsM2x6nBNO
vsW3i9EqYmziXi0mt4aPPzHrrIc2YqheMDxoUqUjTdNLwZxapjOlSbmzKtW+HZZFg9JdD/NHwzEW
7l5JTjkf4SnU5HppYT+R8eEzo0k5Lahg9NEfzCn7Jg37Si5p3brdqS2C7dw9UAGDvCQr4pNQLWs2
l+bcnICRtQwAQrBibvnkhaF8wCMAokiH2cWaZ6N2xT8LWEvw/t6ALtK3TcNfPkHQKZNrrRiLtkAs
Y17NkaQvSLKa81Mb2PZmEtyJ47zz8Gqx7uvf5gZlj0kPulL7WTJ/WtT1eJe0nbSRc52sMF0LJN1l
VnjDYjxGAeAOpyeDOhFqpJDX2jiu/pmLcmPZu1CDF4BDLqWBw1nltftzSr1z7TKxmQrQAgYcXLPf
ppXAdMNpaOGJ6bGAgcoNEQWIucA1wGHbuirWITPehQ7YuTcEu67ullFjv7di2iRO8ZA2Dg0tXb+w
jaY6t4a+IS+8Ys9rhI/4mLZVPdLzrE3zchblnmgVSPQwpNyjx1ScNelaa7WfGGTMrR3rL7qTZ2vh
xNXS8EJz77F4ZbMXPYDTZweP5dfBgGWm0O566T2kuKwYTGVEUk37kBj0vnfWixvG5Y5oN/716aEB
kd5DqdjT4Phe8NfTQva0zHJpWV+Vy71BDEWBeaU6lgaE8zBZtRL7LNcwU3uXNkHXmb90OCyzbWgr
SrExxHKxrwKXG75m7o0mzFeB7CmL7PO7TJxwxVjrqTKUt6S+F0zSue0H5WLc1X5PZCK0413giBse
4U8vFjUpTeLF/B8WFgokKGJZ6JUdbEwzfY8z9riN/n2e9Neaii+M2HJDrwn9XtCAWz03z8novsFb
q86BT42N48Z7rUAZw9LbahR+9C5+B/kO3Rk/bGiDWed5WPZnOXlnL052uDa/E7rjHQQgOCbWCqcZ
NNEi2vbW/FQOPZCHfvj1abY2ZZw1TdcxbSGbLOmtpTPLg/SO5kg754BnGG2bx9QzjAxxw/tjhYG2
nkeBSNQWRPZuYTwfZaJ3T1jKxDLCJ7yqnFMYslYErptsY0iSy6LCEqfZ5irvwGSWWMJyR2ewAA2f
kmOOqvGy6ih9sPwTHqP4Act3FfN9Yb2IaMHCghJSjEoQcR+BMTOk8VHTm/aSFt1NztG9qaY9I/ZL
ZapvN94v6frrTiY/w5KU4GCC5ZynexnXgmNG8ZpWoJid5uC5a8PEqGCHP7xp3YXMZDsnAWQ4j7eC
t3ahykgLR9/lZswROKq+6Hpg9pY9kWy/zq1L2HGKj3OFYTUOjHVgzFTTCetuCirTXOtuzdo1bZ11
LNUxPTVHBkDBWjT2tprFNnGooYElx1Grrp9dQki8v3WeIGGb3QEOwKbwZnReNpnsjNgx4eMKm9pW
jWATAUb7PWY0OYZ0iegFVH6sCW6JP7M3R2ObQN2JxnpV9T6jyZkrOvVTsYoV87YO8LD3xdqDiVZV
/eccAdtpArt6H76GgoIwmUOC6NlKlcoAlSU3d2w+bd252oP2Te9tVV30DX7YWo+4a9VD/4x3mfCU
YXNe3w9ifLQHcTDM5uy5kU5IKGDan7yKvnwwe+hmfrqnvJyVPwjJq3bOB/uKvQW2lhtoyS4Ezjt/
5kGik/Mqjs5zQlAa5R0DtimeWdkPgBt2VpG/V1lwqhBM/M6SGzTFaybMk7ScF9GkGBYb5ybEs9E8
V9Jg7NhS70O5Lhnp8ex0RL357WxUDC2g3qsRJ7oiH1vd3xUud+88JgQ2hHLTS/xDXIkHx4ue+wka
LqAEWH3CWvoGtw1ZccPPvYYZnuh/Nu1mStdY0/TFlIAhKvydzw1+kerFtm6th1qTH+1oIx2UR1OZ
XqIPo0y+1ZRCL2B6P3E079e+YgPWEqmkNGkQGZk2FxzdHD4+tpod4u3IIU4bcCTL5jQZ7XOF+2ct
J6Tx2Zo+xLfQZVscMU9ftRR2EY/qtxKDmNEnMZN7ES/D3qIyMJvgUvflIhl0f2k4EcUYY86RD5+7
aWv5KooYvAt+V17hdE9CADgev2PCzLvEtOuU5UvD6QS1gzNDH9knX3fAcnncbuFAXRKzX+Wo7pXW
XnuKhhbDUOgkodAr5traDon91Nq7KdP91S9hh9xyhdeSpqlCPsjJ2EwmupPUlPiUOvGyDYfrmIgd
IaVNj8S1kT0/mozf6I3pt3aRHl3dVPS9xj77gron+sgAjtr1YSgNX71wC16CJ9Zew13dlDQi02me
VLJbo1bcxjb9sqrmrWBViP1L0dRAkZGZ8lJ/67Vkq9lipbR5pev0YrqPlXs2DXmCHZbzv6dJ+/Aq
f19jMhBRBO9xvpe2ySwsgpjBV5SBcxo3zxEsH8co3iNadohfzvF7ir0zlqwRyAaBR3Wzyal94BEL
h7LI7DgWaA7Enh/drWb1YGl8aKP2Z1/gk6z17D2zXkXE0F0rre3kpp91e5MAyU34BUqdMJ3mLYof
+JO1QTfRUs+0Q4P7DeQ+bXFHPTAuwMDXtochto4/Q4vDc3eKRm+jZkZuPy4y65dmBOnI1sTBH8Rt
GmFUa0iIBUYlPf2a6GJZOt/1giN2WShzLkP04qjevjisnprCOY/Nzk3LbzRWf41V9WwaLbNUoiQy
epjLSO3Y4JrW4abJ1L8shs46wERlZy3YUohNU4UPogl/NKO4tREEJ26ylbvDH3Goq/mepi32Hb7q
GcJXW7IsU4FQeGdnBOJguKx22i4fxD4IQdUIeWrhDVRjj58wfSc+dwa+cQLpC7mGV8DLtivnYhvr
aIBPoFTiqHoaaw69hrfnPd2V5LPwE9Jzx+u3bFx73kafwJx13l7NdnrWlZERcgD/tJvvJJku4Bo0
js2sNj86C3y1EXc3MpoMeku+p1G06yuTgX1INExP/LMWWvhyZ773Vlt+VIQw7XqL7VFsdD39DBOk
8BjCmJByDe8fJ5zbUFWGdtvaNg0OyJEwQ5bq87eoKFuYzVVZyYwI9aUrxS2fxF5dK0EdKuD5oVMo
/syi0g8i35UD87zxIxsPEUUBTbpvTTxitdKb7WDemR4+KN81LxSV3QLw2CU2BGPyXzuXnZ4ecYrL
cHUtoihfOdVPCXqVY3UFVAKVeFZ2Kqvwb13IdQlUc+E2TgMJBEGJywVbDqffjN9Eh9+bzg1E0rjF
9yNkdcoYFpviS1fGKEZrBcm06DP1P6vWB79QHK2aPQp3iz4O2UOMqNlK3Q8ltdCe3105Bga6eUkF
j65+V4Z3l8eDJaJxzjdegH4vS/EZd+mDjBggqI0U7+eutoc3SXHpIurdM2SdS5O4t0Q9iu+516o9
ObJ7YzOBjDdz+cQJ51vne2mgMDZvuQhv1USMUcn3jClxi/AGtI59yVwegc7gSxhpGMKYYVRMWiGQ
gD/GrlCYm4qyMDZd8Z9S/xBjl7M8Pk29Tz8xu63igftYFGn+wpBBDLIYANyMUxdt7zO1an7W6lke
omeYR/5q8sKvKUTQ6caWXGL3ZvH7FgVVi4s/NUlsLYPm7dVzw4X+Zkz8MXuVsxo26Az/l3OUrWzz
FlCgMjlKhcdtoy6xqHDHRXBBAH0yIh/ptM6+pF6/OTXvSd7g79dUMxo0ZZQyb/9LwvSqzsTbPXPK
5uHrEg57kr+3RfUQUyzA7+VYWDqXBPoasSdnC4A+XtacdiLOrRiEKMJEb1W/3WE+VKXZuoqSpxAj
gcgolVNjjNH09lkZf0EpEdx84EN41ckNtFsamkDZpsMAVDDw4dZ5lItlQ+Aq3virnjUgPoRxNcnU
WYK4jsdrj8thPFMA69IInk72HpM/mRWjnVZAV65FGQM4Z8Ak8nrGmgOwnqPDJvI07Ih2lO+dadty
5OYOa4ev0mYaTgqCGibOMlhgDf0lzJpb3xjPGMGjl0j3XjX8n50ljqKbieVUlPKFkNtVLJYhWI2x
0E12Y6k360Yk8ZI6ZllVm9wv/WXhsgENVm7R4HvjABS/GCnADUiEX3lXvnX4W7mml8XkH8oZAart
QOfTqTjSterhD/dR/V2bq6prsqeQPT9leGa6wq4zLPmcjhgAudhEdy0rqimMeVhCi2Pn7BPQLKX5
TqfYg+XhbQ0L78YA8TSxEf8lYvcAxqzCPYdCZaZx3/V4LonpS2LxauIVQ5Ua/apaarZx1zgiD1Z2
1Cv9JCG0s21ng2D28c1OGbxT5fPWi/qNoDdlWcEqCoiJScI7gLMi7EzcOEK32kSDA4NUp3PHu5sp
HyRWOqSHxGBh8bd5RmvP2Gd8U8UtZnoygwZbJT0tZ1ZH9oBwNHnDVgmQnb/BIxu6zvfQwRjipg4z
FwTwlP2JDTV+GUcQs/xNOfZ3abZi+Wuo5YzJV2C0bxkTmi51NlIRwVL7wo4TA6i6ShsNQ9bofHGh
d2vu+9fSn286/s8ZHjwVGR1Ne00I80kDPU5NAV5j7xGX1g+syl+DKZ+LT1OEn/pkXdICAbeCkMxi
EGH6GblNqxsmLQ5vv14gHv2NnQYXzMWcnfBV5Nxl6FEaWTJSdnZ+uInpWdASBAA4DRe1fVNLAeda
Rq/cCNWjqfukPqaf6m4dDN5NrReTyYIu/7GmqbtgyidN3+7nRF+SEfNd5DWL0QLn2b6ZVfj1a6r0
b43/b2XOP7+Xdf0NIvx/5xD4f6j3y0AIIQz6Xxd/HT/m+G8N9//4iX8M/+0/dNMzBahhnZ57dgb/
Mfw3/iDup8rsOe3oNh6Afw7/KbnnLkPvlwfbxHHNf07/bf0PLAM2fDFdDUxhIvw70/9fo8C/T/8N
Qre4DByeAvwUNZ39S/iZvrqwylzcNxF+Gly3GifJxn3KbPYLpeCsjsM5ZdsbrwLfp64p6u9FLFno
bH7mL+/afzKm/z2IzdjSMHEzeBZvEhzl35/LSGdy3UwmorpHcU2jTRWHIUKNAwghIh2cBL1sXduY
63t6xFmPII6iqfvWQTR016Ba4KXrfi0z5QRFWJmrOrvNlq8ELur+nvsowBzwspmbX+sUT31Be3aM
33c5jc2alfak/m+gzJZJw+vr8mdDpSp1Q2K/FAWWyjbcUHbxBJ/vnY1T9i/eAjUa/e3TYKesC8wK
HoTp32fh1ugJp6pigzwhkjWNgTR/9ETDRhDLhPk6FOqo+he/k4mt+pB/+7W2SxuP5/oGHGvx27zY
s7uKhqfZXJCbXOmSXYfwa1S0CoZcWC5TR95jSJsByEa6WiXDxWb+7FvnIVVNEcR16T2hLDSf3tM2
9B5UjTPAMyIj5Ty1287Dt5qGYqtnubWgOHdw06URs1uqtPlKd9pVOqyZrNznuaMM1AvchacN1Y66
950dyg+Q1WLLPowtmM9RIo+zjYNe6AYCCJ2VfTO+G+qc34uKwmT6Zsb5ww15cj4l6koZ4Iu5qyfO
RUozGJFPp40wxp+9jpl4UNqCTxaNWyV6Az2p7Kby/tNFiiiRJMyS/ieJSBHESPCl0i3aKNiZ0ngc
EDS4MqeVRhaCLbvNRtFE+KiR1PrJZ4atNBGdA1N9y2fvRn8EJSJIJ5XJ7TqarnocSHYR+DUD7ZTY
5XuK6ELyRLnyaZdGjdGVLlM359Y05lWoec/YpXtFv9UXqoRoiaixt0L/g6G10nlQfNwqhwY2E8gt
AaYmrwVRC3z0+tZELHIQjWZ35pnvc8OFh+S4qwpxKc31dDkjNwlkp3RisIAMZSFHTVn/KZuMs26D
uKlIu/S/MYGeFyrOkRX1uyY4p4AA+xyA5xVK9MpQv1wdu3g+jeWx6Ri8erQ/lzUDWp2ocD+Zu6jw
vldSfucNMLZoRkVO3NRvPNRYjzAN3kXgsLhMIaFRGXWfYiXSmB+UD+mwFXggzRkuelt+153h3c4b
7qp0yfmTee1N+pNSTXvVQcVs/Uy7S83FyRo8UJ8O4ET8cBEDmVsMb1RkteSPdyCRg5WjV+BQai7V
uPGfRGVAjZxH+mwwz+qN+AFGm/bUlDP/wFNtGHwabL4MXO4eKG4gLvbVz2LWTJeclx3CeOjL4jPM
x5dJVXW2qrOzpryzo8UzVXWezNdyaHvEfVTVpzcdayzWoSqbjfl2LVyk84VQBaGZqgplbwYZbkoO
wpqIguG6NVSxKF8yEHweoyM/vrX4vXE4PZhNcW+Io+uccsKektKJtlKArJakvDTu/KdM1ZnOqthU
qopTna7TSpWeOglHtJ5nQFXfUjPaWyAcMiCw/AZsqTVmJ1zswJpL2lQRbx2IxDEVqwK8+b6hdXUK
2njFsCdfeJ5P/laVs9KYRpFjgChNadKir1z6hh3QuRVzDhVdxvktN2aPcFw7vRpGUgLrB81LWEJn
LVLG2mix+5ArYkGJzFqnQzYeqzv8RXjCtMu2qmbWU4WzrqqeLV3aXqWqo/VncZfYQWllIvNFY22Y
3+mcPsc4AjxVaOupaluCiPM+IU5Thc1W0uMFNo0a3MAXPENStxEzAVWVqxUXQDBUYDRcBsD5KUxy
3des87hbULSrVN9QhmtKiSmEQNeYomA+edUIZ5AcOG29martHUkLW/T4xqrPF/tPnOPndhiYmKry
16P7l2BLrKqAMRtB5qEd2FU1wXXB+REf/KdCtw40CRuqUliqcmFv+MpU2bBH9KAy6teSFmIQxnwH
6CXmIKquH079qrI4JCi5ag0qHVEHcUkBNFEFx6EFZ0FVHqeq/HimiiM1qUM2VTFyF5mXTFUlM/cO
l5WqT+5+FSmrgXsYG6+hIQ6lwOeeqNrlWRUw6+Z0jlUl86DKmR1V04xbBtJIgrOF+6y/JQzVqlJn
u3HvbYntrs6rT3u5t2l/tlUNdK3lj4G59Xxz3Pq2Tvy/VaJDSQqBFHNjgF2dQ2Jd4VE2wSmDIMzM
zVDV03rmXuuyuhuleImH9tzkOIPTHI+CT3thbwsQ29J9LRK5Mi1WClb1EnmTSFhC7zW5WLmQnXwz
Q9deuP6If3+gbk2EMXQcggOG9FrM0vEJEw292hEdwKjIVG3zFaMRhBlO2kz1TqePW6pibj6ix8Yj
hmfR2e2q8m7aYnj1qtAbDz3zZFXyDTr3KW7YsOgizDY1Qk3JnE8Vg7sSV7HenX3M2UvHbyywv8Bu
9eYOCXJfpsC3gkzuXDw3qMUo4w4d5JT6fbUGOS5iR9tc1ZSPDElXmc4GrwqmJ1MMOMNpNcd4hymL
nvORvvNa9BiPVAW68i0OFqXoyZSc40yN2zT3iWHAGYLoywROEo2ANS2gW50NQLMeVN36APacPIZH
CXsJAtRTtex1xQMRHaKsXSpxQnYeVipV5Q43wVPV7pFNMidQde9ZbSwwf1X2/DyqOvgqWPnJ/2bv
THZjR9Is/S69LgaMRuO06I3P7pLcNetKG0LDFeeZxunp+6MiCp0ZnZ2o2hcQSFxkxNVAJ43/cM53
Km8P+wugPH/PIDm+XSLkjSVM3pkSZ1M77hYaAr/JFKW70Rk9nNjTxYuM+/bPWHp7Yy5B9cMynSBM
nC2CVXx2pNnDljIP9RJw38bPloGyWyTwaUss6pLTCjmPlY8MJxeqwNTACh19P0AljvujSzRBtWNv
70Ujvh3iADi2IL9e1Q4DLfiYNLDie3DjS2z1045NWQ4AVoz1i6HdBzS0p9hxeKSwzE0DrV0D6NYb
JX8Q2cbpkSQOXs2wv82uQiuGowXkAEv1mkEICKxD37FKkzguU+cNTEKym5sESb9Xv3Ya0rpXyZy9
cP1tGfiMUxuGEufvNpQEcnold0WLwxqbNcyFhoUxCrP2MIfB759ng6nQU+SZX+bg2Hge/WSb3+tC
sjVOQa0puYsTsiItNAvBaJyHuoDBCjh0CIWzahOr3un0MNnljTdRULUW8q8Grw3DF9C54UiOLcmK
6858kovnp4muPSwMjcbsVhoRetd0xB2NaAsJBGN4ck2keF5O9HVlFSzIG1IHu5+QcH0ehupi+EyZ
+zJQ2zy5DQwXP+sywsz1UVa09XVjXk1zMWwnJPaDcDeBCqqNbCqDYQbo5yCElo5Q8QQ6grQ8n7LT
Gu3PQVn+OkxQP+EEw+SNsHPVNqB6s6YL0frjbwxZFBqCq26EpCAaQ0j6ZS6u5eDhYI7mfD0KRr4m
B2iQMUGqwf1vx/q50eZBBeZ+qkzAaNGON0BWXmVZZt54KbbGSDf1pZmaHZm2yU5z2G0coLdwujrG
K9SqTCfXEY6PogNQBWhd7TS+lNT3GKkAGTDrG4ch0koXHUSaQnzLvrhyOomIwXCv8I/HuJgsHDwa
kQ+XgJx6VV7alLclpkW4T3JD8t0lYQg3Iey5Eg35LKEpr2IV7AMZ/TZw5q0Ma1GvLdXHVKQkLvWz
3E0qfcCXgKHXTQ8zzI7rRetOMYShPi3DEsRJdxNoHFg11P1hERUw/WXZb41XtuqinePi/TdN53Ew
J2Au8VOUmr991rQbJ9flWihjw8/fL795h+E/inZiwX87nux2NWN5LTqILwSMrGqD8c2gSXTikdhn
Tv8mPAz1iixh2pbmK+8XVczE6yFL7rXBJzMQE7RjD4lIYwKjrnv/djCiLy2RLIRt+OJUNowT3d57
KGA2bUjGNQQadDZ+Mq1YWu+sWNXHymnPY+rsUaAfCpSElqCx6NG0rHIEqJlMoI2kB5LKXtUYvNaD
lx2z2s9ORVuj7xEUl3PR7vM8+IbVDAK99RgUquHW587PhmfFDrGQUGhqoDgcerGxaonrWpXQQVcY
LUsiqiqx/mwHMkvSjuzeDEnUcleVY/+aQ5FgCT5jiDPkbz3+8mb8Yk4cfMyiQhlRruqEUZwFfMLU
KEgLpfHigh6AP7o1SPxeGSYmZUKLDv5k3vZzUjGdZsOiuSNrIJDNuyYJcJ27xRN6C7pro4W1DPYG
gY/p6T2edYl7EDuW6z7MMZBig/N3auKvKXIPKRB9okSuc5/sQVNsZBmCRIppszRMY16iRx2+jDlr
OZXuUl3whnEfaurJQMRIHjv3Szne17WVWA3aFCTzwYpIm7XB9nWd1HCZrbxCAuv7V12Et2HSDGJD
xAVG34BLGWd8i1NPP4NhNsWGluTVb2UxfSAoe0OFjHOp2o9ji623fChjf+0aHECYY4XnvajCXvY3
+kGFwSEo8t9pAoJHJN9TJW+MRrw2Yfet7XNpj48VqcYsPahadTmddIahtUyDQx3fAa19SlMI6USm
EWwGG6ZeNM8IyhiZXyZiBFbz6BA1WT5Eaq1k92R2klVLyxPDS3zU7YcilITYW72qPML/5Pjhuoxl
Kw63UzdRu5RLekuT4QMonH2NW1xoEgUwGmwbMPXRfBaYsHYONG/kkSw5MuRfDdqZUum72u6vLWze
s81y38nki0zEhd7iqw4Q/kbDDcGDUE7J1FwHAcqYfCivROsgaXaIdMp7yirW8v1J2/dlL7uDLyiF
ogSaSOyVBukp4V1E07SWYUbUrI/l9bVKCNVgbntOxLiJrFAikgIdXU0+Y31gxJsO+zCtkLkyBsKK
LTBlMkHaGVTJgJgYyng0ThsaEbj3VUOQkyxfw5zMwChHWJRL47asigupd/REXoHGqCcLxhWnGcCl
qMpbuyF2I3Hvp6ACc8SNqphJjbw2eCldQSoHVQ5UPBiMW6go9209acDhuUFICzHfhTNdZJHyjsZI
Ntv5yWGs3/vnOZW3jYVJFpXJvCETa1Or3CC67hwn5rTNOtYW5SeOe7112uI3x2e6DZbCLIzqLadX
cCIz7L4EYsUAn9Yzdr8N3GesODwOLurC01BrvIeR9TtvuBV00R67dn6eRbqiyZ8vXk7OjojIrGiA
tDB2ua6Npj/JOdliIu1Fk5/rUotVrs+zdndFiRzPDmtBfuF7p+WZqL4R+627zqyku8ZMUqzdcamJ
7PwVjdNIrcT+Que4aBLdnuZk3FAU3etWXKq8XBNS7MNnxcCCRxDjX7pz2UhEg3yZlyV45cN66ouv
VrVMywfLBE76G6+H3lLkEmBMZF/NS6aurN8q5RhPy/E9duqPQKBuSxHgOdj9EZkoXH6xnW/H6HcL
fp348ImkxnMdLmed6zzOaXnoKywnAblZ5Kd+o7wa+JAXzKPvQvIxoBX1LrOeKS1jFhm7gRgqPXOl
/HI7Goz9GRa1h4mpjGyMZM2jy3RMvoSNOsl+WcVqqFr4p7CN+MgKrfmh8ceb0nMQW5j9DiHAe1v6
hwQGBVLey4gGMM3VtnTdlcOcgOlk82xVpMmYrEfRbr9qBQvqV+pG0Lnirx5Ph+lcJTXPBsUzQgGT
iEGTt0BcBQgSeUlWA4WozHnbusZXWPxCkQhCrrU/7BjenJePRIJ77ruw0C8XY2itU+kQGIOyoCtj
fP+ZJzdNYrDuclOgMkXXH1OifPh2OAg0WNjjFPKGkxZsrWGm/9IU0yhUQtaPJQV+EhyNTvD6aTkU
Uk20gKmdm0ozyZyAgxzJSYHU4VonZuTNJmCXcUNi7/tEkMhV7Jx6MkXGICuuR6PeEQmn7ip3eJbu
xKAw0IS1SizlJOuGVw32/VNtuYjZCHOqYpqNONBq0wlWi42L6Buf+3Xfix2I6nHnekN0qpKZ1rDn
k37qFpt4HPUN4cLR3qDh2k1XbtQFp4CY+ZU/uwS/eneIuwhyrNHeqLz+SsjfNAyUdUkI47spmFbH
8lu7PIUtW4BVLbHZU2+x9+5gL4xIG1GyZZs5ZFbjZPNuRB++7XxmoAO/fSvuMw+GdozhaAvhPOMZ
6R6LmBF0SlZKwAGNKD47qlCcsK9GmEcX5DS6eEhyATuvvNoOvsPj0ScH94GtKMCKXsIwyxtYw73m
TVaRGt4of6UPQySrc6Y4XrwAxmjqIHce0N1EyambBfEjo80KlDCTNiP6AwM2s5LM2pOOXaL1VtZR
Awor4O829gBLzQ3bnUNKeeMUB+7jbp0Zh6GRikxX/3rs4PqSTsMmlNWaHpYDsnIwUJGdQfdxRvas
bjk7q3UfI9pmShZHSl00/Z6LhPoED2Q32JwXQT/CjjMrk5D3leWU075Iwm0+cWrlI831zxR/HF2P
mmvBcUHUM7jydeKV25rt7gLxWHFouqcybA4a8BmJWx7BOVTKePmX37ddTjHnFj/M2iCHBYtCXR8b
ova8vH6qerrQhOVBDpmEHx/XDabxW7Ib953PJDC2iujityl6U3mhDEqOpWeFmyBiuEdjHvD6Vfmu
syICkcFcGI0vjgBTXrh7vU0HWRCFMRqtWrkHnaUPuktdFn/lIfaM9FTGuCL8zt7VomaBW+PIVqWF
DnSRI7G23jvQNIimC06ll1bbFlKUnSzBdjUMSkvMh8wFI+eVz9IW6U4aPTqBqEROUAk+27reR0AY
Ll3wPfJsnSK3uOmC/rYE2cUG3QxOQnmPWeb/KkzId2Kg9IcjtOXlIKA3oGj4uQF/rjLIve+W82Lr
EMPF5Iz2O1OAXKTY5yUfY5uU7qFiDq40c6Fwkiyba26pKPlMoOQQqRHEu/alQeL+FjAtD7M1OJjg
FHfGcMiqa4MF7mocvfmu9hblNdIuGiYulUElhzPPvqYKqpv53mHAvoflsNQ8PJ78iSHsqM6yRykh
E04L9s7UthiZoEYQ34TUT5vA6tnR/m5Hl9xa9ekF0F8ck56m9jiZg5a1LclHWBANAAb1tG/M5l7x
9EFRbO67pdfME9Q2QRdfES9ZHsJJnBVvnU0/7wAPgaIMxbZII/AYTMdW9uSbW01zuep0Lc8Mgnl3
L05x1MKAvvqvuZ8Jq3GGi+eFxO65JgXiIEFcmUOzVYPeyUw9DhmeTvBDZMynwdtUEfeTmJhI6Usp
jl7HJkLc2LrjVkzp62ShVhhHDh7fSqatOfP/z8mzpsDsLbFodohss7ryAvJ88+PGW74UZ+aCKhLX
/1GVroYhZ4EDYI7DEDW3tlaooz9zO/6/NP9/tZd0pOXbtgS3qYT1NxPhPAya6U5nrvrc1ngmyEmv
+mHTFn2xNmzOgtbNCTGrzUe/MPd1lH/UABxWZoGX/9+vJf+Fn9FiHSkk+1isYkr+DaNrYe1W7syP
0vY8PW0SVA+uS+5Ck7712rROlGtvCqAq6WnyRlu2vjYyGzlgfRmCNGLq0A7n/1nF/5dSTTxkzv/w
6f0/TnyUjvpvqb/Ejyx/569lvPiDT4uVOx588bNV/9OH7/6hPDKLWP7iqWftjoH8P2346g/HZRPL
dh5NDohevtZfPnxl/eGCL4azb//1b/9bm3jb+xuIXDISsaWvuOVd4Tn4Z/95F2/kpoDmm9IrdRky
WbzmkX9e5Dc5I25JELbhpSyF3UuOlz5MwK9YKPfXtnntlD5Z5MvJNmFnx7+FqZ71jtIgMkJMsj8q
NDQox06rnSC6IcZGgcfC2AoW5CtheUBV1Aql8bsc3TPjP7xCTGM7Lzzo3oYIat0Z6PhYfsmMp84h
QDP+WIABcFOXDKbwKbWYQ3jxw6x4IViLV10xUyL5Cw2o+y7hJ9LZ9mvlMUB8rjISkxa1zBBkN11r
3wRd8oFE7xFh+KMKEMz0sf3oIB4yB8Y5lY/WEPHharazEoAfQql4DncwWNatW92T8XSVB90lxSi7
IiLUWwlW+qXb3yyyN08Zj4tt+EcTqE2WfO1eduYbc890ovsgM/DRid0zvogDComdbyEF/hEwpVnK
wWhD3J0S6nYbPghjlHHJTK0WRR94thAK3OpHZOiY/HZ5GrK8GNgJetcLN9gwhiv40khzQvHE4hrB
OF88dey7MOBbO4rVqqmh46r9bPNRWhUX7+cjmbloZh0guTaeK7l0P0jKB+z5gFVW8YxUe/kqUJk/
TG0fNTljK3JSWcRb3cPc0+4bPq5TkkHXftT9yhLWZlyx0em2vtM2DMgiBJ/GfJ5a9A1mMv2SaYyQ
NklRgmAx01ABsC0lBDqQbGEHhD4Il9e3AJWVp+rFm+tLnk/3dpc8/qgGYXhltN356ucXM5v8gE3x
UfjuOWsw0/FC33i2Q6BtJ999ZmNbvNOCWWLIXLvQHRLeRerLzJrlx5cMzRCKDPuIMB62ZLvRcdAS
J1gbSgu1AR4s+kOnmvbBxHqobIazIc11Ugz9evnJE4ZxqzGKvgsbOJ7LgBrwqNGg5y01GkgaSiTB
lf1YFzhqggonwJhytWJEv0s/igTwm5gAPmXhwdljW4an9Rx17S+U/s+W/4brGJDLOEpEyznMo7J6
mAN8opWdMOyOBhqbqmbUy9Vvc/Y6o+WCUl3iNa+Dof7sY//RJpJaVuMGwkvu8Cv9SPOqZvxtJCXq
hBJuLIgKJ/VveeCqWtDLUqksT1ynUzhoDhOpqIDi2r6GI/WTQWSq5A76uf0X40zAzQ0vATetSeWA
pCzwyR0pPVo5sIB/3rPLGVOm7U2bzzeRqU8UEfu85XZ1x+K7ATrr4IBLYA8Rj0lZQx7NHbsuHF4A
StGNGporOre4Vbrk2Aif3DcUMdFUvuU5l5H73V+l57RBmbl8hMOMKHf5Gst/ajFl2Mg2/C4N84B9
nG4ZZMYPMajycw6LIfnIQVi4WfJdC00uDnXU2m1ZM1XxWY3Y7/9EXdgCaT03qpCcWQImw6IP5hz9
8POZ/Ernx1/gNyx6MlO/Ta1zaR3j3GcwBODqnWS0Hl8tyNYZDGm3sKnB3Tv09Tg6JueIchUjR3Qz
pLKiWU23Q0zDWaJOfmLb/vIj9WZJ/+2jk6yrFx1pF7oXG81m0XH3MasDUSz3ims8Lp9d6lJS/3zU
JlbBwameov5x7plPO2Mn8DRcuQgOE0Viq2xvK8fygcwy93QKQnuF/pTuKBFCTvFqCs1NNaKc7Ct8
KdSyGGiYxQ2puFExoKKlEKdCZV28KA9tQXUYqo8GGWEUpbj/S3TOAmo9/eAin6xKft4YnyYYjdNg
eI+L/PpHGl/Y/bKolneEAPGDgIcLeeNuIkVv2EMIW+USRhtnqPYwLwS8oPgzVpKPgjNHedWv5drY
iz6+z/zHZABYyZqgGB4jkX+DZblOA67JwOJt1aj+2macbdOlofZEr8rNyCrm8UfMHLnch4laqlE2
5q0RobZJkYA6tv50O/bYAMR/FP02lFyeuxyvPyI2ZWWHquG3cxcxdGh534kU28EaoD/nD+nQig2r
BCjCXnFDX0H0lkeVzBU2RuO3B40krLjLFw20gHHzo8RdRJgSOXvRsVFdxM+lI3t4zxzvvTERM8lY
PqiKDRwTljoqeNRjua2KJYUv+pDm2G1/7gXFSwXKFVvlDF4LgydySp1Hyy13zE2aleFSpLPkgHcb
X7RkRp8mHGumVRFAHLz9yLpFOsn1WHaX3qRjxrEGj8JW941MjljguaI8aR2EOdNifLWAaySfYZ4R
gIqgGKb2+Ud0ilf4mivYrH7kvT+S2gkUMMvx8MPjc2G2i7jKXf98Aj//xk16nyG2eeDn1FZySvqa
jSyf2KLCx7eGsBbXLaTMRbO6PIwLeuzndi0m5zGV7wW7fzDd1S9jcHBM9JvGMV9VER1JTds2TfQ5
QQX/8+N0ZfLx853HKn2MwuIQxKQfi+CIgu6sOkgdI8bnjszIIg0/3Qc3YFpSwwLsm20Q26sY/UME
KN+hkGCexUcPsa+VYO/k9VAHB8xwt5W4sUlHmq16o0xuOVtcN5XaNF2BQhrr+RgwrJkejLj8nbfn
1jEPrtlslzv/p6f07FOo/JeeBbg2k0u6dONBilyRBRfQbK51ginBjFwQi9huWpYO4Vcr71i9bXuR
H5jd8L3x9ETeUbnyhmX5ocmbraCx6+0cdrZzDAoHjYLY+WBwgDefRhB8IzlNEYBAuLgWlgTmKhJH
DNXiqjaTQ2xam2kWqGsgQBt6P/KKXBwQdYskBzEXA5JtxCI+LU/AZDc2I/bBrO7hw6yHwTotlAun
KzYlHbdB6TiCI7HIRKmmDgW+/Pn3k3jjH+BAuyX6LeOpESbzB/Kxm/Yei82RqKRF5g5C9N1mbCAj
62YBunVETeTMw2zDxCd1z1ISwDiEaVK8QvYPpF5vA7T+DJdd/COGtalrsJAQ9pEvrhkGsiF6GwKu
PpQA5tVb9+zdzJ6zK11jq0f+U0KVpzjf9jb5DCWxGwHfCxINhFCVTYcwh00Z5HdlwxONQpHI1fua
8JDGTA9LZNtYyms7AZWPGts1pgdmYPcLk7Uel0gfrioGC74sVGN5qntxFbTGdrl8wMprGex7a3oI
kwdriF9rvfOb7EiK/KGeiUuOoDaU2SEDnTqIeuvZwXbW6squ6m1LrGjv4aYY4Y73amMFwQGSINef
G2K2bojFgfTCjUh4e5V8+fKKbdO6Z31BvCii0l1vQFBhVFiQr9cZYtf51kZk4a6UhJ8GvBSVfZ70
glVwbrISejfLetu9h4931c7+MRHGQXcGC7hmbxPt3LNy6ON9VGM2TkI85Vgicna++SYf1DlyjMM8
qJMdpnchrA5GGdcxfkWuVu/SZ4Tyxslclm7JHWkCHy0MnhAlSZ4CJsatULI0s9zM5K0vHpwhnBEQ
lfeJyWnI5zlghX6evOq9KXKA9wzYqDzTacfgBCq+N78Lad/nQfoCO2DaIvC/KWFxsk5OgXd4a1lq
8oX7h3RmRQ9C9AdT/9zZA+gEHvONV/YkWajhkg7zN/N+6CwrhLXWMouN9tlkncwsR6nfYY4QICIh
H9fkwOPHH7B/8ZgZVNYapzMG6s6HTxQGLaLiazeeOLA1QVKuXidJCFOq5oBscu6+3v41KR6JT89H
Whl70Z7a4g6KNZ7Egi829QU1EYUVwuWLMs3nIUTcw0yPRiydShSVyX7KfNiWrjgGgftI+Kyzicz0
2NlEIo3OJY7gX8eLy8Zx2w20faQp5EVS/NpWsbWbAgvO2GKrDQi9T/SiQpIAr+aNOeTnTOcvvNIZ
FJfVfsBVlTLiXPn2dyUY8qFBRqXkJyCZ6/bQVSP+fN0/MoUlYtMaY5ir5oOrhxof5SKl6eUlzWz6
zyG8TUyqha56SR1kUGWOIKAm7J5tt9XfchIeC8IDnb7BpjkUySUznF9hH1+TVqFPZPc4a2zXZ9yb
PpD7GpVHx2au2s69fgV1NOI7RNMQhLDZMWeXrGxA1Wf3eL3opV7oKWwmleHLNDMnHZKJnbbA3zbv
G+LYHyo8bqz7CnrZiJ4bsgj7HEpXoz5OCs4Y4y3c5KxyupckLoyriHI9L1k+KxifjhdBEosD3nbl
SWblrXKsU4ovbyUVRmXHli84Va+g3VRHp/BuwBnQQ9VYj7HkfDrsq9ldnhXbmhXUAk2H7o3rIm89
vioX1P3VzSQ0GbX7NRpUym1pPDszRKfSeYXJcXYmMpydOEYpTrFHDOi5JI1PqIj2zMsBIVX2cTQt
sNVyT8K0xpdeHruajoBMpF7xcEYAk31UDHAlsTGVteI+Ad9ga5Zetkv1PucekTGI4CN2YX1EFClp
n8yvB4xD+suucgEiq+POrKqrQPBcgID5KPA8goUa6WdiFwGvSettz2vBdqQVJvHSvSeOU5e/rk2f
TVAIghkYFNwIzZbB7KGS5WCVCihTXgykt+BlVySAJ1RQqJX0QhSiMUBiK8Ig1I1PpW6fxtDci85/
LhcQiOvcaZaN6w5HHBi88jWp5ckkK3mVun61VcGbmpC75DjZWdLLD5XVEW71YWMa5JgyAkhR6JHc
RAddHVITMitbj7OX+RFP4PhL2d0vmHE/RU+/8R5kMtlYCnC3T3VAvsNkNFtPVeWmRnIkReIcgTIg
eEX/VRlgS0RUsuMDTtSJ5suw1S4qy3LjIrSoDY/ATwtbdynzzyWoxhWPPVFt10kGWtkYNsJAkxYS
4+5794EFooJgra8yn96BuHwiuKb24m3VqJGPZZw4dSp17KFTpKaMr2YvO9tkZdF8uNXyfW7j7FhG
xSFWRYhEBwXMbwKkUPMr7mlV3eSDgfmccY39oFlFDFFpXYMuveY2Vus0cqzr1hUuqnxvWzg1yIjG
344KQTWCVxMRhsIrvZjTmyRnYOulj2OY3cPDdfalfVHBhRIViBs2gkI3JKE2Vg/IJ8JEG+fwfgb1
2geE5ZFrDZ4p8Q4iSN5CdCXKymHE8fJkJ3dICixw0FBDRAdRtxZd/6uUyNGDSG8tEkMZIeyq8C5p
GLzgm9vqqL+d/PwutbJ2Uzr9pU7pguImJenRKLE/J90VJbsP4KH+7Fxg7UPTXQIce5JfduVLhQFD
fvTWQJtGfD3DX2AQWWWsS894zVMezxBqCHIG/ZyR1CF8BOG1SIBgEkwla5IBzOArBthKu1fCNbHV
m18SU0w5BdEoSIpN16EJyZhn0ToGqGTDeNuXlG7s8Ol63A2hEnRzfLyjiSVHQhaA3mF/znZ3a9rh
N1k4fCMve0Vwj6QEwL7on6ypO7DFucldgmry4lfdjduyjC6OfKgHn+lZBpDYTB+NXt5XHW+douH5
qwwiMeacYKCi/qKjxN8NANyI5k9ZDBP6GuJcAMQcKiIi0Hfs2OpnCA/A2OWzAwSrZKGdDhvlVPWG
Mg1VQMRXtQtA7Y0jXwE7VNtuYhFJTXM1qPaldYcnFv/PwRAzO+TD2BhRsXOtRd+kKuM4aFazvQS2
xAZu5enhyQM9A1JK7oMkwphC1N2uLRAJpqW1qXq6qzkFYaL7O2Yqt56HVqAHCIU73thalE1fnlUC
L0LUupajc6tHD29heKOqFUCuJIV6XKT1dRoNBC2kDdLS6FDMZLkBKSDKAIIWSD6EI1Gzg69Qbowm
8vcIfRKr2OGGaXclYUoQ6tNvwyQaRycu/tFRzNf26J3mZzPEZUMLRkXFky8WjkrV3eIhfmTG9piD
+ygVGsRwiC78ARAdJPO2dOZ9YUZvUdlv3HQMb3qbLX9LwRRm7idi3HinE/Q30/QAEv+pdvXEgZlt
2on3JDgjWP4quzLt6jq32DunqQXJ2Crv/O6d1LXrRoXEhOXNkYObqWfTzZwHVPClyW9SRZ67mgeI
baRYrVsvvJit5FdANhl4WIzDxsRRnCzw0uHGY5naBL9x3VwwhWLzR/plMrw9+UReDUV8CSt1D7IM
YV4VPFPXadBZjK/t5H5owqs4szYGX0qZFGiO8pBiIpPJWr3teu/iFu/ByFmRKHVyG+9ECd9sfIwz
hyw5hvVNM9w1Gd6DQNlIrlwARh7PESp2aEI+hJfiFm3A7ykGAuo6+pedUjhRP2ycxvkMcvHpVXmE
0FMMG1c4b+y/0BBU84x3wnnovWHr9/GXFvlrqhk5xGxb15jhHuk372saqF0Xd1fOsM6Qnh95zoip
g36w4DjyPXcs67aAeWfRE89BqO26aiz4kCM5VMv/RLI/R6ic8vA+C6dp4wEyyTs+qiFX90NMS5YX
ln87yY7bvANQppjsYSpGJRpbn04H3DAeugfh8JMFvbqxPJmcyQO7ZctabvDpuDs0TNamNVDj6Nk4
QEk5NQSYANMke8siGXBBA1qBgb9e1I+WJcOz4YNKR3+A6gVnBAOuwNnESg37wDQRVnrvpeaVCK4c
58XUbnFckDkAw7AaeNxcAYoEKXwU9QdSm8niGMjmSp7jouo3tt2iM7Y+SvOzgvdYgZYvMfNIVJkm
c1MSlqHblShM0n7od3gDNfpH8WzSNNigOVZiQMnaB1JdqzB+9p2+3ISd3Pk+arTGRLvY9OXd2PU3
CBKSpyq6SasYf3/jRTd5EPmbMCrOkPgRFo6XrijindFCCVadDSZ1dI2D0bMnmDGrPbDyXIf85ZW/
TIPKfNkGptdmC6w8I4vgHDaIg0ZR3Vthvu/FgKEAf9gVs5lb01zippDPrYzefSWqoyYR7rrm40MK
AivYMSvvpsZvvkKFeDYqwBahIrnIIpYzSrzfC/9rGaLx832gWWHGOzZfdvy+DPTtriNiK/4IKvvE
/n/9QwPwYHwhWZarxXSdLO1fznx16hgIJSYK3qxniOZG54yIrfXPBKW0Z4CPGXYcDMlYxl7jmvjn
f9jE/Qt759+9jYIUKoHeTrpYO9ko/Y3z2wXeJMgVX7RlFuBy3nhxZGzLwiRjAilDJP/MF/0fv/Lj
VAEdf//K44K8K7J6Pzv2mz/70+PX//5fjEDEv/crl/nHe/P1z7zyv/7WX2tSnMmSiEIfKxZJLsJi
E/nnotT7gxh2/rEkMibL8xw+5f/clDp/OJbNX7Ndy3cVLtb/uyldlqgefELTkpZcvvR/a1PKb/OP
dlVh8n0cZfvcSJ5tsc795z1pacN/6MgTZgHHgDy1gWACpUvDAZdFSHXfO1ofEOSgYQ371XkzD+Hv
tkZ2++9vaPmnMfYfjbOsaUGnS4KLhb94Z5dQ4X9wT4czWfMV44nVPCngsdNsngpKiWES6OE8UW6V
ZLQRgmJtS+yvVMa6yOCairu6q49Cow6HUYefpgMT3Rj4L3n0oCmsQkZUnDD+V98YH7wB2dG5iEPc
ws0u9LGHzkeQkeZXCDGaTQU9DjtNcd1FeXfqo+a2lepLefrXQMG5MWgYF09XtTEVy7TBpCukuuod
83NM5vtqGCGm7bs55TBf6FGCDmfdZZY6z9N3XGXHdLKfwF01BCPaW+Xnn0PJYAQar0DuOIv8BJvk
LQg1XpdgoBUPHlvBBWisYW+VRBcEmT7LonpGqPOY8s5m3ntIff4Ls6iuRZ1f6Rhhe7I0ZhZCSm3X
4DInQClQeR9qieqfcSHvqObSeIzXi+LchEsLXoyEcbpXrUo+iirgFWtu3Hrvp1jSMtBHZiwO7HMz
B18h4g5BuHXjYRn3+D3z7wikYYzqMzZxgC39ljIxwY5Z/DgavN4MOyDoM3sMKnxynqMfQuKpD6Kv
aO0gyUy0qXFJwR8XCwaNjWjQdSfVfcuZNs2LoEgSBextK4ClkN+oM624esub/iEJg6tkzt8rOB3w
agGv1sxOSbF4DuueUquxHIp7gSSV6kvkN/3MXaO69KWyjZd2vO8sHByCtKKIgICVMGYO1Fq2O5Ch
9jmu8r2ornrdProuEVAjmXEyWNcOXA1bBtetHOAXCyAPknWByTAui/MI7NmTxSJzm401JjzySarM
jFdVIa87L1p1WKhWow0kpbwUbfeO4dGmtLaOXta/ihj7RzVq3Jg9IOTGBIVJbE0LGyVWtrqa8RlJ
0LlHAERY9zSApEGNt3FHfE/B73clFXUe+ooKb2c07Bx02gdcXjcYPY6lXxPtJZwnx/DeLZsliRy7
Q47hpxfzfUOCGwsGe0Lohq62aNxTMxgdHiF2F4SllOT9RRs4PmqXjsOJXTyFGv0h8wv/3g7I1Ypy
jIK8wTHtnsBgfs1T/zSFwVemJiar861MC2vHXjJbz3H2xRuMMmjMLxsLZDIlycySOWwA8Pe3KXDA
HYUiAjFSDuP/w955NEfOXFn0F0EBlzDb8oZVLBaLLJIbBJsGCW8T7tfPQUuKmJmIiZjZz0JSS+r+
WE3C5Lvv3nNVuHcExUK5Pz3ykZNFGpot20lCvI0m/LU2jfu/cSdwNYgb5auf+WeNu3hwx/GYsJjj
dmBDAihkz39MujVtg8EIEGI+kzwnbonpeMixNHKXZm1F4WIfkVdo2Z4Un+7Axn2glCjNCI8UkVHs
2iQ42gbWPkpEInWJSdAsJrh7C45xJ1Qjc+nX5tECMspG7C4iOjmHyFzLJAT1Mqlnqozx3OpsL7Di
n1jIftV4JuaHAE+IN43DzLK0gnRJNgwFg4+ihy25J1b8XsPmuA1be+8zhq1UUnLInfsRYxJ5Ypy2
huuzG45a+SDdcBfLsbvE8cvkI3rX4SPdZn44HbqIPqxgSW6seUZ6oxFu0n3woZBZbBHvDIiqvis7
gDVEKorJ3YSh++aXk8BqLWhz6HENOiChTMrxLNIx/kh4xY7jU2kQcgubcptUwROdPQyzZDlSDrUd
X6XXrXgfiOqTOiVohoa4Y0R8GQp85BIsmRdlHKonibOwGxZJhYgRTieViv7sroDx1YQVlmbZsg9O
2BdpcxFX2BvPjFy8t9ryO5sLg1FBg03Ntgk86zc2WArPRP4TyOmqBrqvOzgwG9Y1XfnhZWF3jP7U
UZQe8fnkedUdaGN1tl3GBo+t9UZCSmfCyR5rG1ZXHA1HTSRzzyxSdCehdmTTvkn9Jzn099Av787A
ssAfPQ0ZL/4emFnbmWQdHxhSGfbgFlcN+gYu9H7B8sJc8jciI4IrOXQMh3lWEEELnxqbulK0Jxoy
sGA0zvCpuaQPG8rcDETgRQMPtupalMXht3LpMKKwkX1m8FJVBg14+mPgZ/DjiEwSm1z3jvOA7hyi
VWcDPEAi3V4b3n3HvXSG9lrHr2IcbsjIW0evdlB2l5qCMyeal9xA+iOK4I7m54iqTz/Ckif5a8BS
yoxN8FDID7pF4plHw6OpsRauoOvgrbgFLkiDyNY+QUg8A9w3QI+jtWBE/B3kQNVWcKEBGwVcL7QT
0ZdTWTf0OFD8kxHKLgANJDN1jYqnBPwfEDXUEhcj6WuaT+wd7LIjMB/d8zQ5AtBfkzl7053e275K
MzHh2JLynEbE1ywA7sx2cZ4YqQVzJvvsaG9hwgVWZd2tnxOUPuYFmU/VvinJ40TgTjHTENYqR3pn
ubDz0n2SPsnV4MnCBtShKE4w28A2dq+d4AfcC4yVgzcuQzd9U+XUHVjKLClB5glTDYjho/PYw03P
+kgjMhY82HXD6SMNCHUzvWERNXUctKnvPs/0hpDRz8oeLIPjWPURkH6N3bIEal1vHC9x15Ew1Nrs
v4fwQC5QXiB16iLF+ZMV3wXoemY88ZwTMKPFrtzZk712gWVhj9LBnfbs4SJoU/qLTLuXcpZQASdK
1l48reB91ZsSHSIyfVqxhq9M5M4ybJuXcCio0qojnt24TAzDLtZpNj7RikAr9Mx5yMforRJ8YsLB
FGen1aMaCanJDAgsv0KEjGfqjBlujIiL1censBxUzbeaEFHJ6mPZj+XcjM3Co4n/6HZ+blWxY5Py
a2SmD+geCRVmF2UznSSpVDQZk+fRbm28ZFUKlyzRDlYYDztptQharnjRnU7idzgpjS8BB4Biw7Kf
bkEdVUDENeLk405j3xuo0T3XunlsdCvdQgojycIRIKd9dj2ZxsdfaQPjHJj9Ese2E8ADaJLhagTG
oyqsH8lxGXbkqzJmI13+YU39VmRFf9oao+3cPD2anS/e0ZT006rxhtMaG6G79vE9e0n70GbO91zw
mCj9k93pHJhC/Iu8EZdzRHd1Wpxn9GRsvpdRehlF9U4IwVhl/OyIce9y/Gtru3EeBKkoI5UZHwbS
h+MWNNFQwYcQuTHp5l5ECZ05o/NQS/fbj+iCoYxkZ2OpWnRERiEHLkPNwXSg0+iRkRf2+gyst9Je
cWfsKzMaCcAwcCaIMrRnXceeo7YqTbVRjtIOtmxfM16Klo7DzcbBYY5zIWtTvMYO7z+d7SbHwD0u
pl1fRYibaVhT9xHxfh5Alw760uJDd/ydTL0nPRdgtda/yoIVRFsAG8K5QcymfOQdmuBainU6kLgj
dBYhbF1AzaMQISo4SbKxfQ6X7MWJDs1QZH481riryfvuYFzQ60HYP6ViQGbpXsUkERys8Lkfs/aN
Y8IX/kDXxp7YLz3dWsJ3BwuWo7dqwxkSS3cT7hrBqUPVaG9Giu3NeEz8LF/ZQ3NidvqCKr+tyqLi
rWlfFGw0Ug60LwNp/HCq4uCi025kZUUbs1W7uu2frDb5rcvl2Jubis81TLpcdUnFsq6IuOVRjkfH
pwjYwGTTbwbSOEKdfa2EFYrRzk8x5BEIqsbwwpHiSZPIp8Ar0AD1aEdE7OR1bCk44+1i0keLFKTF
gN1zoJlHo3unvvUyOYcF2ysVtvcqHvbSrpdB78BySc+BpPnIaQ8aiQ5L7/cJb0IZid3c3BSL5Eum
9i7Zk8cgnT6GBC2rbWZ0d4oRDoWRP4zm+MarJeOXok5/C7O7xk55n6rsA1bCF6cxjqZcDJjNJ/9i
k/Oaq5z8Wr0GD37p3WydB2hKXyxvk+CWVtvCjp9onecCEulvboCw4q0lXI8a0uA2Uzoj3cFGYB0J
m13ylCtggvrB6zb+csfqFCV0l8Mytkp0y2HY9PnWoYlXgRpbeHV6ptHPm1WptaW698TUtnVavwpP
7JSXfQwYJexQXaNAuzXJYRjjjekPV7aA7Aw/WVQcgpnPS4FtnQ+QR1HBVyLVOZiP1zy3P7JpoVGL
5Hev3oC/c9LRajFGdtYMAnVvdZFdNEveG/8BoNBq/mptHv32cfzVWNqtluow2fG5rPAWZuVFVt09
Z04SyaO1c7rs2cF6ps11u9LilekpWBxY522LU6XescgOZpCRReiuuwIXPbhsTcg6rgLh7Gb3cO6X
27FQ97/0OxGdXV4hM603lPV2XnDGlbvVihg8K77E+UM4xsHWmotOyHVhudVFDN01p9+vKMpL6s/j
WnXm5PJg+gr2UXdXXfRF0vCll9VDjJ+Scy45Pz5z199HlhYLimzOvo+57USXLrdutso7DgmBNbMc
x/SsGr4TKIYioCw80c9CYmhwO/9mSI5ziuGNgOyh4fPqYforh2Ofp5fYTWHw+HPyMJgTh9Gvm/bX
+UsNgJoXIHQizbv0DRSz4OQ6wfPfP/D38wQVDYaUsF3bWuPA/WmW6Xn+Jw9Rf1d09raRx2E0oHNl
KmbnKdbf6SL5cHGAjuzweWiUXMlkuPM0Jhaks/XugGTzqf+2OXXUTnLRxFLNPteVsP2br+cX26Dk
IDiE3FmFQ+aGp/LNMIN7m0V/L9YupBJNRb/4Q086aKVsThnr7vAJEQRDoI0ThuGntzK+08N+yif4
jTQWmaX4MCOWbCHzNIRZcE2lOikSrQii5Ie60fnEG7hniPEZ7RJtZXs9zAf26fiMw22peYekAYrB
S/daIHCslPVdi0AcNUp/4rp7K6NgFvnpw9bXDKJPrdm+S4NwvdkkbPPmWU4H9kOtB5NmI7a1O1xT
m2YUHh9X2jw4ntPTOAa8ODzsJbg0Lgx/1ixf0Kkjm6UeBzRYJJDhw1Ks+z69kaFMCxJc7Jw+Kihd
YTp+jkN/biZ8W70AwDeO7FDEuhG8GfqSaCXtFyhJXrNuPA9O3XIkHexj3Yz6A3CpbmXZLDfKZJkr
vsJVJJm3hlS+Ikw1W6CcNwebPUvb6XNqdBtNXKwab9wFHBPW9Ayx1TfFVxXlO9HLcR+YgM5wzaiF
OzIkShaq3B7hZmwZgQq/3ZpJfSpUwOvsdSb/8N6jlATyVUp7dRWVOK/wOy4zNHpkcDZFVJ2XM157
KCRGYlf7SLxJX3sGZ4teEmvC9H6Jm473b+78hGU1zj/lvRPV20ZsMvAbK0KjbHOwGS1zgU4Mi8Db
wRDc6FOXXudShVrzfsi7lofUhMjfMTBAi/YA0/wmxvRp29hX2BHtzVC2q1kxqiCqNyGJ476zDlQO
/AFoQBusuaYKjEMXI8C64Ju2HF1eV6MVAR5t5Ae16NzxZr1vPBktR6mpted29tJJWnXx/fQUJ9Mu
ZzArG3ypfdT16xyO3tpy650+SVIA0AQx7KZUAYGppoBl5RGWpd6mS06NDXGDFvo/es+BheHJlhVc
scm+NKAauraqVkU2v1Nd+e2G3Xb+Vx7XBzfnaOKYtncEt7WMkuQLzIKHXZpFaOMAQKBj4QHb1WNS
oRimvPBT8LM05kKh8rgT++QauHOBj8O7at0ShVklWkMBsHHxXX7ITtFwvpsYP2IrIWJWww7rNSM9
cnnDPknDo6S9ZS5UPNRtXCzdqRzWnkUJkRrnEc4tWekwKemd1wGCBxQ/DbgaYx7dVWX9cKFBMVOb
GIdbU5KCRh+sK7ehQdF5ArTMRJUq/VQZPVQCXui9o11ISUePVe8cIp8UfdoXmOSCXdMN91DaCdt0
2a0zvz5Iw+AX5fDpNxSu4juut5H/YzWKt/sAuYu5rE0J/kYFziBmzXwTe8al8fl9HEDAUrEoLkV3
sNzmJBO3XwoVPHlDcY/SWifX1WKDbrHTcJt4Aani3JsYXKqVZ7DB9njUlJ4i10nmaOmC5MPIUy5G
BzxEIHnOGsojWg+zqZv5PKh3zipzvO6A5AO84hUQ9446Ytrlc1ZPrYPlqiPqEuAnZTcc+h1Hdww1
kd1by56hlBBm/WFJHwa1nzyiwZOdqfLqYBskMHhwml61N7vsT1g195zG5Y2uShdzDZzHzqKId4Tx
MbYRqQW15GoL1hwfqDLmFz0p808mmJaB36/XXFQMMm2xt1m7L4feOJsjD+xurM4y81+EGao9hs5V
7wZ/3IZaSha75KS54HvdQ4IJefmQ/6HkN+VeIxPV0+Fn50fqLLkFi+/Omr2pDXOXqbZmn5tb/AIr
Sg7x50zDykSNXiQ8ZJq8ONHddqwyXO66ZufkiKEZaBiTbekRbErCFXutchPqlAe2DZU1Vl3+FG3+
VLSYF9zAPsZu/q6h8WzLaHovNM/he0ZAO2bBHcw/NrMBiRfCWovqqyZMujJsaj/yhhi1rY9PWSnp
xaGj03MtCicydBrX3inIf6e2G+Qmnv3rUWbwSgJ7Hh4TZXg7Rg9iLK5H3ZQhwXbNsL3qMzENEHZt
ly2GHL9GBr0tmqCLtfTMHcOp28R6/xyYns9RdqT3RIzrWnsiRfAxutYTYst0DDOZbIKGV5Ez8T2K
rMxYTbaJjcfhoe1R21PZX4kp+qdSc144wlhHbeqe9fotssMzFmAX0dECkFZ3dyvXgo2X1hEd1sxn
8HRgBRo8lHToGXpsizVkj02lxvMAQ+eMrQNZbqwO2J+BOBa6XLNYYgca3zFz23AHDIyVg8m6o7ck
YteseuoSKXc8p4PsMbX6x5r6IvRVG0G1jGhUN/lRqtQ4hj1TY6aDWxtxOYUZRd/AxYjnd0ykWQNH
oxk+6rx49vnkKIkZNB+Kkmoh4Pe9IXCP63BXLBsMtmvVtjfdiIyzHIedmY3RTljyJYIiuhDUfmwQ
kHBE9MaGUPKazPymMrXjWFbEnm3nWrTNuK76PxPLoLUk/8Q2PudtQqZeKZTemDsaLMxo2fXViocF
EIVmIcqAW6xmbxt4/UtUlzhpNDIAg5HmGyIXiB7ZTPiyWhwa/kniIF6NXfiMS846pu0nbyb3waiJ
tgb1ZgqGfTM0+dLP/Wqdm8F5kkSrShEeHEWWJaQXQKco4hBh1kvnVG8fV++0vL/aNa+dFF2iyWK1
8Zr6EcGQwqxgpL1WK7dNpN6CThq7QiMGxQaeYtKZugeVpeh6m4c4xPJJqOhZuc7Bw/03sPjigOAe
o+pdMXwelN19iTT+UanFHeNjW6wHGD0pK/eoIadbCDYMNmVVqf4DE/xagKLB224O28BzH/M2/sNM
oDZZRShsm9reTPmrhlVbcGRl/bKseg0Hih13B6GSlyJmc1GksCaMxMFvW3NyiibFLdCGJz2aqysw
YrjVCKYDgkqbmmLX5v4lljRhAXBCb+iAvYVCrOMB+JHrymGJ63uLYulupbCwozj8hp53Sw08eVEx
kJUDkwToR3qj0vxjDpkoDsnYE4ksOt1X1RQJFnicLOTPT6W2aYrsQ3lcXSDANiFH/Xl0c7TmVMQN
0jQdRbikaAxlpovtX5Wa2EPBLKcuErrp8EXhLKwH2sw1bfrxDYIVea1/UxK6c0q0HtemFxcC4Ird
lbuoHDzqqWgORDZ7Ehujvw262eAv23wx6DNPp+RUjzsQrmE87x5Lta27qdibrfmWQQpEviZqZlhf
URdpOyt65gAESyUeXmPd+y5ZFOC/MNy1jQscT1jGwePqOWihLiEz8KbGcmwnvKOjP57H+hZXZ6vh
GlQhd4VMuZxEZM7RhZxTX/9nmJpzO9Kal/SxxLKOTJLbLEMx1y27gDwAxxc2nR0JO6N9CirARMr0
VgJoG6erc0lz1FHHDGQyf7sls4djGif+7r8NCENwOwn9mzRdTIBEcZ9s8gCjmz6KD8FhtDRk9DFk
D1VjDEtNvrMyuU7sfXBQqHskkw+PSsLOVdebLYOfeaCN2q+EwhssLiu34OMyb2pt8kWqjbVCgbfR
WaYxp4ZhjH5tI7iOLYVk07jyUzATZvFATG9n6M1hnpsBIuxLvUCrjqDolRfSImeKS6GUpF9B7H+L
CPHBTU89JuuRpFFt2rdgbNnnauWuC9z+IDIBiqiY3p0aaIbIMFIbMJVyjeeXFwNG7telF1s8WE02
qrX2M1rmayc1cxPYObkCfDPYnAQFt8PECbzCNz2dcB8GC01xD3Hbf8ig3oUp1y4etabYx2bckMPQ
mP5Ygur4j4LRWupey9nOGD+VXuoH5eWfna3TMFWpaFsGyc9glHRCSIxY0/g1GCPpVhK+qfbsHtI4
gjNHWKzA2ImqetFkxhq6vLRggCzSG5GHtKLBe+mvbardTCO7VNiZZIXSEKIaQ1uDnLz2muAGePS3
UjT+9OkD/U7XPGiuobYc4+TBG1k50Rv7EXvWDlQqoi7qoxG8//NWi7T6HhXhF9UT94CBbUCeHb34
gwzlRzPTwAP88CxAdSVuBfahhW+4N6I4kfWel3CYBf9A4RUv0HOuoyf3fgqE2eOfGXMgcZnhZ9EI
degqVXMI9Ds+8ZWs8ak5VGLZ3bVRPIrmm9YzYs5v+YZOt8X864I3NJG46Itn7lKUtIbV2YrcIkoG
m05pPpt9d3fwxZK5WBN527oao4M7X0XzbxpA2QnHuRqTuvc0xCYG34aO6wx21QZmLtLhr+zbO1S4
K90s8CZVd9f0bjF67Yp21kPDky7KaLTyiALzEzG64hLSlT3/PSKOvKNJRQEyW5tgr41S+aV38TlA
PAlycbPM9p5SbMDR8IKbdyVoiSGtzpU/uVvIDs8VQaSM5CQlwL9Oc4BBuKwKvqIOt82ywn0Gkpwo
sNjZCGUstX51i1StXf9ioDi3gfasR48NUpMuunsYeDc1ZX/vokJrHxpAxYQsb6VkuZaon4HaugOD
2rECjpKnwj+YBmcK3KAlpmmGFKsvf228iB2Yy8lNx40q2eNlJuwNTmXUdKUQd6r32i+INwp3UwmT
bMyg3SbhX7mM2Z6F4+8Utt9QatY8/omfeE9imIMsJet7d9SOSv+l0+VVdCH5EGhzUw+NT1g2INQc
X2Zu6wzmxT3DOJpgM18q7oYDdtyPKdaIj4zVb9uUT0XMslRk3BxyxPyY8xBnjERvRL7b0WQoUd11
TjkUSsXhbCctH/vKfqCUb8kDEj+R9Iul4GO5nrvSO74fYvb7lUBIUXnam2RpkgnrqiUUJs7f9jgh
Pqp170aYxa/5qL1OZM64pmg00lFoSgMmmK5+S2d6o7aYNYZVijkv8tCX2SUv1J7eolnxdTnvT6cp
SV4dC0FFjers4RjisEnMj83puspwstqTt6O4iR9bjit1mMylgV4Hrq3AHQHAEWFgWUbee5lxNXXN
Iq/89zi6Y4gSqwqe52IutfTsfonuvtYLsS8rbTsk8uwl0yZsccJmk1YfqmGAkJejAWTDZ902D3Ua
v8Ka5nwLIWIXUhiNfZyHWPKqKwBGaTO+sDUGlBAyoarfbMg3A+GRFDd0bHWbKKM0cWhexGAcnQFj
ZGbm74rcy+xfTZHg2yEY1n3EaioqYWtBEGA+CUryD+NnA2RUTxmJKzQ25f7mnU+VzxStfL/djWYP
xTlY4v1+sGf8ljd120QH1+UTe/BdtQJlBEE3dl+iHGs9+XhuTbz1eJ/EtRZwuVMmXoQ+zXw3NQQc
xeuApitKuk+Vqy0tCmJKMJt5TPaCuYilXvngdLP5vBCHjP+S/mq60peMsrc2kvkyxv1dFeQP6FUE
E0RuBDZaatYnc7QIzC6DGLE3cb9bpfihchd7ucS0rdNXWYfJrRL5J1EAWpPeNAks7m/LdjRixF9o
dUzM2UC9UxVJA88fsfLLPwiGJ7PgTUjZFohuA8QeZyaL8FXOamNRl7Nu1vBvRaVxibqXycVVijkC
j0ZvHQoCsU1gXBKEmUA37nlP5iRrKY7Qm4T8pJ+eXZPKFie+2V36WlvxnTouuXHT5FxGL3YQYsXU
bzElQn5PUKvk1emERJE4ZNB2NMGXNfADxL7NXNsl/qM3RuOhrPSvgVVjlRBLD7INRq211+ebdiiO
ICUNiimkC9qSNYJDi/G2gjsEaIxtFbM357m2+ONoj3AUSbwQWUF4EyOupE+nf20zEjnhszQAqLV+
uO9c9Eqfd/xad54C+gHKQD03fvhhZGmEwYe4iSGHFwrhFYYS356ZTptpKq5T5NkA2pnFDLB89BAg
k5CEG9nldSRulx5A62XXsBQNHBpWr0L6iucFD8wxI2IRejsgN7Am0xzqKWEWwVufAByTgaaepzna
UyQaxdkOx9bRGLNDmE8baZL14gCFAR9ynyvYExPBAVPfEyfHAVaNQ0OflVD7wGnp4CmGjSjjbJES
mxpQgGgkBCswdnUHIVReKo9iO0w8G79qkGS8e+TToF1FobtRWrMzHabFibUFgL+rqvEi429axvvM
Fku8x/a54onkhvlXP3C5dEp7b1v9w6ly9oQ7MX4MClEiM9PPiDFcpFRxR4F16OfaERTqdMWQ+eBY
NlYoOgkc7b2iaUHE83o11R+1TPuNC2tHyfOPU03pvrHGF9eXa16Ujt49+0kSbUj/JbA9o59OJc5+
LDxSsliuGoLi1cnr1VsyNywkNYogI8ywcxlSmuSJNe+Jdf4loSl7kdrZe2uTCpFKPc/HowyJ1zKO
rZ8/mZaCR8vLp+O0FXXVMQxIu4c5IToeuLKbaPO2+rViTFs0ffZo1E19lLFxLVnqKAKPbGjB1Gq8
difLfGgkpaRjpCOIkeIr9fZnSl4bkyIr7CRPhd7tvUyLjlOE2zBzXQRQ7rHBy2HJJ2y653RPz/+J
fcb+GCwaOk1JS0fEc6G3kaNQ+xfMuQut5+mFEDIXYh0njVclpM59WHMRAgRetC0XYZ6FHwgdJ6h+
+jIaxz2JOdIZfkR7SzyLyyPdqbyGllnhfRdJIhaVN9A0HN0AApO6H6dwZQ1Wh3qD9U1iMag4PHip
F5G3STXu6E5s8tqrl27udGtnQoSuw2irUWtfkCzVndrYlf34Kfgpjbofs9Hv3jWLrMv/457+N7gn
E2YHjKT/uXnp9Fl/yZ//bH7+1x/5l43Z+oeP49gB7OQ4tqU72HP/aWM2zH8YnuD/sB0ks3+SoP5t
Y+YPOb7luD61MMLVLT7Bv4FP5j8cj/zXXw+77dmW93+xMWNI/q8+ZtOA9sRX121bN0zDsv+bjzlz
WTTkEUMYlcbmhuLl98QHHO1TGpIAOm7LlPdGALfdzv3TZBdvfUfCPmSEr5z4k+iAh8Gp/8a3/Kf3
0Mmy5qQCWAjQbddhm2/A1GjbGDtw3lfjMmdrusgN3l7EEckqCm6YjKxSkvTVQkzZT25N15Z0XzvU
/TL2eA3buf2Va9nJ6fB3xjCqayD5TPfMGITJQJrfekjOZUZNcxehHwNI+mvcoUGNjmOasv3qXMvg
YAHNhrj/MVRasAR00KGh+gAiKOXsCBsUNo8PIkBQaaS+p8bmPSrt5zA8NUl60VwCZL3PIyMpvsdU
gnlyUsLImb9q6hb0q/+NgkQHLbRjwijjJ4UTu5rIqKiGE/0VezB/fPEGsaj2useg6fR9JMbr4LON
InzjImrBhh/DgbyeZqxqS42r2AxbAq/TNmv9L9Qzyg4q0rBphfzX4HTjaM/vLmteLW22ySFqLPQg
DEFlh8eWplDdHGo62XEEQ6rTqey9TW0er9IQNM4kvEVQXI0U3dtv/TVtQ9kabsZD5AMqbNymXbpV
yAvNi65DwIBvx1i49L7fWYUdkHOKwAlWLFHjLriJ2sQX2f5EBe6LounylasgrxYZzAmjJdsde3NP
iuIlWmSok3rTr/w865Y3I/XKlcoMtfUSwz2DcX/QKLdmn968lw4n+brkC9U2ZZWd7I21m/jB1uoj
48VzEWAV0aFyeqgz77XwMGpEfYEla15zeCxkDglCgx2bLtuU1qX9JnA2orLTWxc2HR7fDLutbYBv
bF5SHsiPdRHioe+tq4/fbu+3df4UDcPVwfQXMswJG/eE0+ETsOV4BwTO/8KQre7a19CNbxM+TOy6
w1vgN5jh+W0ouxR29YW3CoP8rACLLAeXV75ty2cP0qw+1KTg2FZZ9FIxxFDEXE2gW5phj0MYfIZv
5w9lVT1RxHDcxxliBp8sXlltkJI5Z7nvgetcyFY8IZvGM+wSs4Wmaz/KVsOSsrHlMKXE85zeQdUF
ioSbFrxQrz1XxoylneEAkmLx2qdFWveax2AALabKBpanhNBsVeml6uVXUbQ/QWtE2w7f8K1zmZ6r
tl+1HvSJoDCst1iR6jER6k86L9qq6tlyYCmJtQSeT80ruvIInxWozkcjbg1MNVFwlH5uvxSeubaL
un1v7xr0042YX6Gh0yXPtq1+J5MhfAx5AkUpx5lQp42EXTTM9My/NblLFdxkvQwlX73L7YehqMp9
4EF/RaPUtyXt8QutbKo/LXD+RFOnGlDCrc/I4WOlOmJZIlgPBYxM7c6joPIhazO11DmbLMHz0UwT
ZhRJdy1Vr6FonqUY4MjNP9la/5QJdSOeTUBAhgmrJgKIQivOFdRn6YI/KIAJg7CMHrO43ofvcMvm
Thd6iFPj7gXQqkpSsyUpgFjNCzmTEaVJxUPqwgcyWdRnTsEOaCIB6aB3r0HVkcuo210fd09FpvR1
nM/V0izUUfMQQ/RMZ0Oik0ovKFlq/F0ou6d6gFwSF4hY0v5IE/sHWQfzZMaxZdx5WvfiiJA/FTCp
9xYHPDB/y7EUERiQifYW+ags404MrpkpKI3BOjVqrQ93ql4i4b+1LSZTzqB2G2/1zIF3xem1Yo+7
dOo3ashRcRxqApoivTEw7Zxhb1LcYWK4Wti1F4NbDp90Zxlkq4ZDDuTwGd63hPlxm6zoxRkoPJbR
pgCSgQSEVUNJ/ZqI4CJcWICxjdkb6uy+S+aTUCJKqJfJ2h4ZSBv57VR0fyV+ou+qjNXRlCY4sdBK
RQINGdsfjAZyR5BJ3bpAEs+MdWiwymVfoYFhZAXL3mgI7V1eb8zGfiwEzwItPRi6Yy9KO6RESQD5
g5zOnnEwjG1Edoidb0W/rf3Sl/YmdxN+kNbspMPIvigM5lUTLIVmayRVwN1Z0uOj1Mc06H7ycl6c
TXPysqcFC8o2NHPEZLzSofXJDPwx2s8uJj2c9rpL58LcjqD8R6PzceFDRMysAp/t5GBpjR8sp2e5
MBAjHznVD5b6ycJpps7xs8LxiZbwblTl6yAjTKgdXeMGU9/UyWtpv8t0mC+jGXtIoaezKH0JgCdV
vziY+FJh9ahBLMLyvXPHAUiDE110ExwBNRgF1pM8dndC9ofJ8pZ+n7dnShX2UYWJPa2hmgmAH3Ga
78rYm/ZmVYmtM7jXLtHKmzUhg/HkrKZzQpYGcF4830kYxvJkE85NF06ZvxYVlBWPCq6CTlO36tyP
bkB1CxYEnGcqFmFiMC1GXR383OEK07zHLCC5AlVvBaE82cRDsp9CeM5a4UlU5uw86v09GfI1bUIr
m0I/EMrt2vCmb6OUT4aqT0mBdycfhpc+IBLdWz9JZF997TKV4ysNHpVs8nVounAXCbWAaMgCtIm2
qcWKR/6RgGWxezeHRC3HqKbzz4ofcmxorJy44cKSDAfBaurAJZ9bpPtc2G/x/Iijwaw7T3Z9jGWo
MAQjyKLgZZjwKRqO8U0ZoHmUgdp0V7H3UGVJtGv6iRhBeA/GBvhMS9414dKxGFwdhYF+8DsWS9Ww
HfTxzc16qtPwYKyanj+Z6Z8iS669Mb5QdGis/F6/lfzNnNRGXKlfJd72Iez8TURP4Ua3Ay5DYe/V
xHK5CPQHT5C3DcLViMl82Td4yDL5DITZ2yWd/wJyDtcAF6qNPXeRtmdpuv/B3pnlSI5kWXYrtQEW
SApJIYFGfZjOaqpqs5m7/RA2ch6FFA6rr0PPzoKHV3bGBjoTSCAiMlxVOYg8ee/eczvCeqxHrG2M
i8hSYE7dKMS2zjnz0ebRVuiThm3ahShioeAJEaM2ZvI5RFgI7Frc2xL3GWr1eI+17AeEc1aiZRkm
/uw4kJEHTMX5yhxoymQOgKsKZtYB1+uobWsNkxsvVk26gPAA8y9ICEazxbFlJ7R9tE/YDhgtexxn
vcaXrHFPSVW9W4l+UMTxXhFttfOQ+tQLiycNW+g3Sm3qpkDAbgS0AQtxDs2KY1/ePHvu3N4JdFy8
E5CE7OGZQEj72gx7lPTxEYcSoq0qHTm0Q34+CMarpMvgT/7wFmlAxVnOBqkIr+vBnYMNc+ebNsgd
zCSywyPXflQ18w23x0FuKGNfekzA5oR6eukB9E73PtniHNXB9eI4L2SQ7yab9mZCE7k38/uyzZEB
+N33r6AvMZGQKCrv0NEdHTVUjZiOHoPZW4hdYBZ6lKBIzA9p7H17BSmdof+Slire2UWKTCOXN7Ta
Nmhzy7VCn3DFYngV1NFrGThfnUN9QbW3j/kD4NS/Vr6fHMy6wxxseHgNG4zmGX4IM1l2RkEnxmxA
GamQuTTT+DEiBsOMZ2S2hKC4RFVhcJ/2QQk9YZGS51OME3pKDj1hs1d+Q/HvgUV3XdveSv9a5BHK
YbfkHsn50iD2qzXZ15yKLtyrU2Zyyol0eo3p4GihEFmlRberRXaWoumuuD+z+Cn5rG0MmGRhm5yG
nu9Ze6T+ZNktQ7uF7UcQhtAEVkB0P4QN9Ystf6q2+iBIVCBHat+T6ZvhQ7VlGos4B6VZOUjQo2xT
4IoqXiJutRMkhFkdkMUqdpRNNCl6Y+V49Oxl+mfA9cuJim51Mi2a6ILxdE+HWsRIstgFrsaQZ8YC
SLHCLvQIvjLZ8KV+sAXcehP8NrukYZMALEEwSC2sblqlPnNS8SxEX8C+KgGBJrxuFvVyIwQ+qXXD
IMgudHJs+h4DY1X+hLsjDk7co7q7LUROsKVU218NycmzmQ2qedPUbHLRUhcEp9wMSQhDgr5qC6pE
0TbnETY70/JLnLcH9Gd7oEs3bTtvall/LYl/27pu0m0yVy4ghuoWVS0PmL+sf/5t78bLYU/tuGjX
5JYSMwYENBXAQHLJlAbzyISHUoXDxiqYVE/hqUgS0l1s0tWSRB8Y2jygt/LWw6QHGurjE6Pws1t1
71K3Z4Z2D2zszCqw6QvB2zYFvkcaBH4VTBHrea7RN03V2rPbBIWc+VmMKHJ8nJxXQ9D9QGcOiJKW
kWUakLpg8a7nnAAGXVvpURtdfyxRfXLatdeu15cryyro29HMBaeH8zZkntR5F2Js0Mf6zJJ7fzcT
9Nb3EoFOmcL7zrdFpw6B3X7lIW5FIxpxYI3mhlHMJ8i5hcCT76cJ/YkKhmBHxA0srRkvWNaQuNbg
prDyD8OIb4CDeqs6IlZX6YhgMaTnYxAdpSkR0oVxDTYg04g12wbqCSN2qYqNWRvPdJJJZmiQRJnu
9O2WkFj0W9NxZLfivU44bTk4S3YslZQUM0QbjFofyZJwVnlknSVL6llA/Fn+Kwet7A0iGtNmHZn+
2rPyV2/uGB8Tn2bVS47adGCprVeBQcJanmIQQI4a/speI4TNC/WFI3vEx7pbf+HOBFgpjDK8JnSG
zA8K13ihaKG+/wdQ4P8b/B//vcGfRpHAkP//bos9f5Vf3V8Syf/vv/I/bTHLNJcml+VQsGPY/5+2
mPmfnm0L7P3CtERg0S/7Z1cMcz/BI47pCWuZpi3/6J9dMec/Jf73pVUmhfvrH/3X//kL6F/98df/
UfZI6pOyU9AK+PC/mPvJOxfCgqiOq94hOJ1Q9N8t9WHSuMywcB/WZgGrFp6jY73SssCgCPCDcvGr
nKyP/EfQos7CA81pIvRolI/XBCVRMczb3y7dv8BWgH7/X9/HF8IXDv/1aNj99fugDDIGSIr0bJSz
9hjF9yK+YLsmdxkvhTE+0BI5/fuPtP7lZzqOBWrTc7kRf3xmr0Xmh7MDaqWSF/gy72kcQvQK62eP
bWXG8R+KM5rPhIFhg68XqYUgkkkTGaY9ZP/eQUOuNAzjdnj/m6/2B6Oeu+IJf0EdOCb/E8ilp/kb
8aBSCvmXwLvLqrlfGKUeeAWEQDgkNhrWmipDzkb2yeBAhPLiH6/8X56W35+O5Tn/33fDd3nSAgjc
4Pj/+vEyd2sojyAboyWlvEmGV4sMaRLbaO/pIb10TnLXmOjEVbkjiwb8b5PjKMKOxXxwVkSKJEyF
A+xzRhG+xai9cPzGBHr76ofJmmXZ0wf0xbNT0J9ht1a9RdD8W+jWVIjhDVrOkyuM7wUU6pc4mPLz
31zfPygpv65vYPLku5IXjlfxrz/Qr7O2tWaLzq6LhnOZwS6MWtm5JxuEbOM70OLH6aNy2ju3tQ5w
PdF8tCPAhhDSZpG+z5m3sJeKVZ/Zr//+y/2rix9YNswL6Vj4EVkDfr/3sSRREbkI2lsEnmiy5CHO
0/flWvzN5/wJ+FgesoAgBsEJgAiQBWfy+wcBzHUdTfv9alTOGToCAc/sp4vHMMo4WYH3clp5cfMb
BwR/aaCwz7sTQaAn16ufm/GIcD5FdA94iRxujx7cymn2smb+Kb0Ft+/b575sNnVkfji0V7gbTx3p
eBbw3A7ZfCSvi6S+OPD0FHzMTOYfJRZtN8jo2aF9mv0FQwRVC1E+EXzyUEXpO+JWMEWZc9LmkgC+
xK02ZfrT9JOfnT7UHQW1gWTDnnkG//3lspfr/huF5B/PzG+X648lM+X849UTywVNyceus15iqhph
WycCpHgtYuulO1UEMsKbQyBhbCJtrvJIXKuEmTzc80OY5usJZAbGM8yPlnVcdXFwmKzi2Wl+WM54
P8zF2s+tvwGo/Fos/vjiDpA0FnnLCyzLWRab3xYTP0zFFDr0pbFsMBYk4jJfjiItQsG5oMtZebfS
FWuEJR+4YuMpgchp05Ny42ltGO0e7yVNQGhWaKWAInffbozNWJ2BA6Lejxi3Ey0Mhh1MwjBt7Fqe
I9wkCwfZcW9DoK42mVW95z6Vcp0SFJg05raqvQuxrseekFbftJgrm+tFyhDTpTe8JfYmuiuscI9D
8V6Cpu5CcWH4dBwh6+Kyu3Ga+N0ONdIFAqE8IIRlYtw7o7Ev9PSASfk+r7M7SxHBVoYrPyA9Y6q8
41jn+0VYljPYWJLdksamBq7eHIfRv6PU31x5918sM8v6yX9crIB0Wf965dH4eXS9OIIls9hahPmu
deu86mGyb7uMIYdbv/CKxfemGREyNKe7mAL3pKO+3fRV8cOb+rfaNK0N/WBoyfox63yQr+GTEr3F
IYlBaSbuOWOsYF8+Oi4+kiGyP4YSfSZG+gYYQulzxps/Qr/46ma3vi7EIJkhHzJXZlvTJDYyvgss
LEnTTURKK/HzPV1fwXhBfDlImRfylyuBrWh2/dbYm45YjwNwmRB/NNRjRzebVjnovsfgb67enzWK
bTnsPNQCTBddT9rij4Uw8GzSCseZZDgg0XaEqcCbPhp0lbnu6LTGu8jnvqP40EGwb5V8NKL8jif9
EM/2dZeGf7NeimU9/O09+sf34WFEZWu7QLb++D5uNUzwGpBLOjlaDQROfdttWxajtZ163d7CRwC8
nvDH5Dir5zj9stKeibkNdauHj0CPzNn5Pip76xlgAzYgx6XzbLY7Sxj7EPIteL7e7Pi/t9sG8nuX
8X+R9baqnJNhQ86kvfc3a5r7ZxH060e5HhQqaxmQ2e7yo39bHKy5yXuiRSVOGvyxfnT2xPRoje3R
IhF1JvzGGd1vt2X1xdKAQiVmvOXDphi9VWeK63SE0eZoZJNjRr8GKTTOomVRjCod76tA33JzaoRD
FtTz6BBYtOvT9G4JoXFc43oeq1cBBCeB3RyjkCFkuYGJywGRtDC1jEytWlwPNPoygO1gfow13Ft/
09t0qIGug/HfTQGM+zxHsJfW/RpPwipzm3ur5EoHpXHBEX4Z4vI5iqa7oCB+p6FDnoE1v8KkvS96
a9UJhkaFd/E942mJ0eAROho83xG97bC5r9Rb2MluM/XYefCDuMF2SuUBXgp6V8jXXkcHCRTUkmhO
ZwTqQjRz1EO7lyWMUoq+u+Pz9xbKj9h51FxqK/TJQzkuTeYJqZudk9UcnSdNKBzKOzUu/fx0fkGI
sqqR45lwotFXpFLsQAysZyMnXHDaM4p/kB6GjqbcVFjHOfyjtuQP8IjGTiz5oHHVqKK6HpjkokJG
HVo+p2y+9NO3GSNuz+3WcGpxDX1FTrstk4jtrHqo82AtDOdnxXTZRUY8yenJg3Dr9w7oq2mfuj5r
Rb/iedhTP6I6tK8ZGNgMgIoE/EoEVXhO36sgXBFWucpNrjA3Mp23AMegWHQHjT9iSOXPLpg3Slqv
A+y8ami3aqaRgIu9mW+wge7DnvzUZhMMMd1Coo9z9xjW9bYZsrssdmk8WwTeBPcpwH9gpnczA4/+
S4zyEajycwdJZ1TW3lr+lKI6FjBAgafR/2F+bBarKIvIm+HvFSUAo4ISNsdlpJ1sZ6p3A6vDuhzl
pycR/FsJz4GNDaHbCe1cPAxTI93FuKT4SGgt4g0AFj6W6cbLeKLyYh0U0yLu5c4d+p5nkUszZcAB
7xM/uARewtQlvXYzNKgd49CmVU9WnygW67vUJYFCpjN1ZUEjEOyIH8Ff+Wyd6UVJ+BQG2P1qO4X5
pmqAOoN7YEyx9GCOoxFsA9IYfFWcXAVmvQz3M82RCP0ngcVrZiSIfuQjL+tukN+15FVI4p9lhjMf
aSID1bmy2exvisoE0NseeEGX6D+EtWJ8HRKKPDNkeJWL69GMd07OfUZgn3rTi1N02FvMTd7MO3TN
aYwFoGjcY+MY+yU8oEM4byWkEQ3stV71yLz+gHZ0pRiIxr6CuuAjQTWhj42vQDevdGPQuvbfFYQI
uu6CHVQZ3e3Mx4sh2tlwO3AlbFDfbQrV0LDzMdirz7CSm66b5o1jGt8FLc0jrLmPvoCuhJvO31bn
UmPKCIq63GUZCab8Vic/GSlCjZzjjEMzsMbvL/SNzJ6r7GSMb/SLQkBXiRHtBPNjWE5ujmDOu4nz
narQYRYlczHfXyncMWYIc5pVG2rwVVegI0eX4DYRDlvQGK46GO2zqqut8FERi/A55+7g+IPCjnm1
2kqU9gpWlwiAQRgmb1K4sUpMKbQyS3p+KLvxDKNsXukS21Hl7FIGin7XHYIkPwc9mLGC6JJ4+RKK
hBBATxvJwA9TImav0Lwdepassf4CHye5fJj5GOmik6+aTe/FO4xChzF9S9L6Mcauv7JBqTSq42Wn
puDSJyFKXzgxpek/BsrBpe0/TkDbrhCcbNSvlYk/wHq3i3fiS0Z8uM+JW66F+Q5HnVSQwH+2K5x3
aGHTmV/Aac/U4q2n7yrwggGZuGkIbrTSL+p4FgJjX5EWUfAoL4+wmRHNVbARBcjq2wR9KkqWWqPF
VUskVL+WLk7pmIlF/YopcgVDGVoO0yOsv4hi7ASx4YB/lTYdC+pQjfsQVHntkxQ5H9OSGioKCKou
sWg81a6AVNXAtEi/l2XRxV2DWHifu+1NZPc3pg36LErWrknSY3IckWrqk/xYoN6tRm7AWF5JkKss
xKgR1rV3tmOfNmyw6VLvajL79SDUrp3tYxDMHx2qIr/GqR9OjOB5/1EnXjiVt+B/fyyY3r4/LEQt
nuG1kQEwZuY9pPi+2+jF8xvuc7fuaj52QDRoT1s/OaK3WOVI8XLRbHtCKjweGomSoA7TkwJ4ky7J
XpHkkaaH0BT7jpIeDFjE2L0aRsJHJN4CwuejS+RWN+b86SnQsg5KFiRNyHCGAuFGle0TDmG1jVuD
CgcaIMGbH336AzIkcmVoowWpEbBmUd9T660MEoESL92PYGOtpNnYrnWsnOa7dfWnzxa7NgAGYpfL
GXXoH8TlYKT6kensrp8ZrwpAdYOK1kn7Wdvj26gWUF2sP9qo2TqA4WiIwzNLa39t9Ow1KY+Oyj6d
ybAOWefeFhpSWpN/g3Tcje0C/AIyxEjxrvOxHzvmtjDlDdyOScBpJHK8Il4ASMMjB3SOMcZu2VQ9
LzqHAIT81HrRDdR5K4N2nt+45LekhvmClWwrgBVAzt4Ok7UtakGUgUBPnchrw2WyaR8L0zlOc/2s
NSC4OrxZWiA+VmjVKbDWC9nHWRsJ7njhXZZ4kcBdZK4EFl5VD3Y1kgVaCWgUGEoHUhQwa6H2QJIb
YsZXGLZxIzYAmqPunEhbXUmS1IeWGCv5pBbQfwaQ0opoiIuzM/Lmzs1O+C3jBs5ryeCvavODKoG5
ci1BJVu8QpFbv/lpfR2ZyGZD58Nqirt2IN00AjiEF849mJN4Syf/OqvdC6ct82oa5E1r7TLW3kzw
7BmwZ5z5NDnjg09ASj7n+84OAfHElyWr3n5R9jHNp4vhbCDbXJUC7nrWfgUzcbwWLpEkOixTv7m3
HxZVeD2Fh7bXzCV8GPAo5tpDHWgAcRhtY/dcR2r3q3+Br9Oo200X1fsyvp8bY5+bCF0Ipak8hlac
wZfNFP1hw/jc2y9YuYK8lkHn+362z2PPgZ7H3uXUafn5XgMumXPj4FvTde5C+BJLkomx92PzltHC
KTeo1jL33CxOstAi3QfUXws3eukuam/kHRlXTmltoZasfOuh0IqpdykPYVI/O2P23JDyMEKbvDTD
nV1ynGrpXRIfhVvXR707dLZBsrXiBxmHpp69IxSa6zCswS8rxWxuPCQOqc30URO8jCTpwXdaaCtx
+JaIiStN6bkRuLgs/K9Tx6AA4Q+/nforMV/a2tiMU/Ge59lpKqZPu4d5tjyserT3Uf+Eyhp/cQeq
+qmcpxUwryiyAaM2cNDIU+rj9L3ug3sCVx6g1LXkpJnnYJk/sX9HwLSWICDZcEsSayvMYj2a9q4f
vR06aAyWlBUifBxr/6aynLVDv3Vl2f0dmYFGBpjM7XaVwX5adjinkAf+sKgaFjUlJR3Z2rbxqL3k
qoTdlcQNdtjqMRy7dTzZp9TBYcdRi477mXbuOhvbXU/Lr7I5x1rlGtSDtjk7qJIVwH0uaHtoGyl+
hBCrDT59jcOZfIml6evC3JIpmzsdwgoUE/Jn+yxJBrJquWl0tdE+OX2mcVMSANyV82ubEc+JyuG9
yNCftD7ABq0nIriXTHCKIrVIDOT4kRvJZU63uWNAg/NoNNKGswkMYSc3CUhIM1Q0RzWgmiTRFBIU
ACcaMq2Pin9GgJimxXviN69W2vaX9MTIHI3SFXPU1dzxo9l05XjnQD70oN5bDYcG5XF8NtbDOKKC
gE/G0946FIpUMBFpZbaH0GURCWlm/HbF0tMkzrGgb5t77rSrK/GCg+ZQaBK+Kvs4IK2NPYPi902i
+KjJHErn+j5buD1dcuKKBrLWW/YzJODO9yhec/lTRs6HqdLveXRu/TTHTNZs0zI/h4AlO3ENJRsE
EislxHlM/Wj66i+NQYa4uCu7pUIMDP2a2MRR+ARDZfhB26x+qqwWcBr6mE5Cxncy2pZesMt6YxNm
+UZkw11pVvf06AhqCbM7Zybesag8hvkW0vRgAYUgiWLWOWjwYOy4asoZ1Wkt1y6yel8JKO9Fm+AN
B+wq4LJvyyHnrS0D4jA8nZxB0KPRsPIlYae/HUDimJZ7a2bKuyUyHNxKA6YznKdro60xOzq52Jup
zJ66iGACN2+fPNPE6BQG7kPRca1VpABQLH8ZdY1x2xEQUET+z8Ec/HVNbGbYpO8+FesQxhE1JNeh
9gl3otC5TzrOb3CQrF2/KjM/OVmRQTXqld9lHaWc9Ni11bwkeau14ZbWgW80XQd1+ZiJcACCF8db
4vAW1mJwGOxkE+LXhKiA/yafTkU+1fxSfd16GB6zPN0F5uLHruPTDIS5ze94zDEmNT9c5gHsK+p7
LESNqc598DuAtTVpDIZ9QVn7wLz9JZj9J8SbV1UZfTi+4LRtB+9uKe84E5Yk8qJ1mssSuSddhqbw
b+OuIUxPPnH8OqpZHPOgumS1YrFjJB6p+ctMgDxMRnlJhrsYJ47J7Rwy3lDpCPoaxk2buhc0CDw8
AY7HJkRnR/E3mtGbQ4EvxmoPXjbqbALLEb8TTEfsmIjsi/TwKZogsHpaoI1RQservRPolm5NbOUr
nM5NI5ZDRAe4AEzxbdqa6FRHvhFIm/GHvVBE0tF+HCMes7lGx8ANtnBgBjlVNB7GEKW3Ywusw0by
qAj/qGR5axE6srZcFwl2ovemCs8VUV9XZsVNjQfiYfiRV05mftM/PwVhgBup0KduBoeDo04o46On
fYJ+Gw0N0O9vL8e3jnT3nLoxEROAmTFxDQxAMHttDEtthjQkgyleChQsirdjVCPkiqVYOS1FIGPv
TCMJy3Lq6WimjxXh5HcmLBoOh58yYC5gFYm1Rt3mI3kpn50E2VQl5gPn8oJTSSOqIxntj0HBsX4w
d05hRFuVyRUWZzJuOqSvgOHoUAPBRoZzssxq5/n1TmOGWsUiw3OzjPch/ZUEJQzxD0dO+7EH5QKn
eOKkQEzvoEnDKugCh2741kfOV+ikYJSjO2mkhHilnxAqnzkR7L0WPg/mlauuheWc03QzYE9Iep5L
uAvaQhJaB8ffTSWaDOi3dwkRGm2G/cX0izcjs+9MPxuIiiodtF4jFBlIHFIPD4IoGRxwkHi73KTJ
QBRhUpd7X/e8UGZ/Uo2FTqmurpvXwQifDG9Cd+TcFOzO6RRzaEx/BoV16aXPcvnTqJHDWT6ZqgaE
Z0qyfEeY0t70H5RR3RImaV217fWosYFOIbog8goc+ka4cGG94myjNID72sEumdx3x12YVwVXAkQj
24gyF1RwsvbxDEx+e9dENNp+EQqnlhDBhlwBfi1DHyc1xModCT7InKeppD4NUIwdrCIFAkPmiEf7
bvCo+JyRot5fOMWd7xdboy3PdT+9dl28nghcPbewVTkNOkAO3rUXzbeyzvTGltgKbHskL0nT0HLI
5RvI8+mqawIhqoP1woV5IYOFFxP5F68M+keZO+o6rsyPxBsmIKAGv3/srhzlZIBOze/Jdd4plXDT
oh/xMUKtW5OIe/wD9VEHEj2RW3/OhAmFpU73dtigbUTMzet1R/EPgrNFbpLb0SkeeMAGLYd11KU3
hcujQQTwUdm4LTLFu6wQ9FxZAqhxY5/oWFV2rTlpYtmTkbqfbUU/oVvyxyrOlG0IGB5B4VU0uveq
fkdFyNnKXvhTABAQ5DzYmnopLOs3u0mQMhGkHGvMWxMPNRl2Drux2Z5nMcBjGsedF4TH4q4+9JPx
FSj1pgiLWImYl6CPZnFVZLJA2GTez5WgNWgiKWri4aGb4J60EmF3PTjljrjZQxYVp5wFL+9xg6qG
69UIRhQF30EGn53rnC3y4ABT8wakM0SU2K69tZMfOaLpfe/Tmpoi964DWm1aDAdK8o6AS/NKIYzj
ZFo0S50KTWGwsysbpwV85V2mDPoTHXSZelqMr10XkFrW3OTJPXi4d9l4wbps0pexv9N9U29iD0V4
nNZEZKtDOlCnlB6gzeHSquIsK5o6Ek7GeUyb26kLiLGcaXP5fvQKrM0mFoo9FAVZfMs75aYdcnoi
yTDPlm/mQBAo5fm2tp1XOWbnnNLPNKWzzRsOIBo1ZhrQrS4BMkGHY7I3FAffbm44EgHLzCfO4C0f
MzXbWchPBaogv2RSsr3J4kPXnFF1j0sAGz9UEqBh5kQAYV1617MqbruCgQ6iVHudghS5IjL4bLtm
d2iXRvoYW902qsh/8sKRXal5D2VdEVeI0Kzq4UhWDqGciFDpnE9BDvptctdjXoIuT1EptdGwBCR0
RHdaLhJ8AYReItq2teLZj2CeMh6LVo3TErxIs4u8dOLfauhTjtcSbptkOHLG8qAZUT8nEQCnsjEn
BF45OUFGjq94wHmdewMuTGa6YapeBmkam2kugdxoaGRxND813bT2VAMBOKXsyVX+1obsHt4k7+z0
vrbQrBqK3oy1s5sipMAkxyjvr7Vd/0Tnykz4piZeYAXKxoe6Api6VKSmaXEhsF0DvLK/04W24fWH
ThlfiW6JrwpYc3znnaNftoa+TRQ4lgR27IKkOOLogNEM6yJuPyOp7/0QNzqV082kx/dM1z9yM0u3
5pIDHfhyZc8YPmwwzRuv4YqlHenA6axfMFjFHIwSDgAthzeGO7/M7hAZ3w34aKsAXP9qph01huVq
Lr19KAH7BTYWeGg7V01PYTCEXJGGccPKwX9DaQ1hirCzrWW6NwFSfWgU9FDYhJSdf0RD+KxLa9Pz
zC4bax5Gr7Wa4lXYmjuVswp6k0N/mc1oRcK8S75TTTqk/zRTQ6qKtiJIT8Aj9O9WqtPiYFqAOf28
fki7ZNVWM2x/ApM3aisDN0YBxN9ATjkCsZDrAb/vyrTirePqihM2zUI3Jcmr88vb1rCzfe0z7DfM
KjiqgAclqn5awstu0Y6o+2UZhDnwmk7Q/dKQmCUQXTD45XPrNvW5NeqbtJ2WbEDNj8gz0g0yj9hd
4a9JKqHR2TP/WOLMmWs/V2h3WErzNfamXT2hT5wytHAOsplOQCvIZ3SyprczQ31IOSkxq/dOcgrt
A904pga65cxl8RlohBh0WnDySlM+N16u17FhNGuedgj7BMROSQXvLtgZDsvAEFc/w5HnlMrmyuvm
PVI/ymrjmUDEjzIojrJZ0P3ZTPZYtUYpeNe4UMsNnZ+6ETpi3W0A/Q7wyiEsN65lExiCJzfP4c3F
bWftIttW9Iaak1tgNwwb1ISq4VQ+9h1AlPlJwK1bM8Xfmr440hjMgGHDxMf6vUoMHpG4mp7cOfI2
bscvjItkgLOFYc5v7LVIkHlQVsGuBsdyZUXhOcFWTKufGPaJpndRgpIuwXpeMI9ba3OxEwbhtHHN
8dAsWHmvQj/M7OsnnKV0R5wFUYSlftQ6KzbzGHMppPVDZu1mwM6fqOCTTsawamOOr3lBZGBvRD/D
KMH8YXoQ5ITc8hbGWOHFHHxavnmzRJ+k48/W5eAPA3Ax+uB+6nS4ssJZniDAnDgBCgxO3q0xM8Oz
5PzhxUV7nfjglJjejVfuiGEywXB9dgV7eradyrJ/7jySUVlZ+Mflz6JCxwpiiwnVSKssQYi+EbvJ
y5stjrsWk7xyDtogVwpR6yb2abG4XorUtgHMvyg7gmyDDZf2rTc9gHgGIAmC6+Q0YHazxgJ9L2cu
FIP9dd3gCWcADw+sqbBh627Xoq+KVf1pGeluHEiJ8x/KUL9Rqkg/xHvoP7jU2chFnTMS2ZDSwz2U
nW/vACoQBsN9yEb/ROj41kysgWkyGSK26x+t6QxhDIFOtDRbpboN7T45JEu7vU0Z0tFdjBEbbrF0
8UDLWy9xvz3XPFJbur3ZHzv7RofVi1bwQcRIm6VGBg58mNGMOOmA3Ze016OpNUSe+JOA+uts2pF0
SUSnK179Fh0O4HW4ZUm6iWuLRA8XQ9TESGJld8WzHDogjoP4aBZHK2z/tRdrAsXzgSHSc2e7X0qD
4hRiegsrHByjQ7k31cZd6/Ewyeg0lByqorb4IKf4bhAlTy+ujUbfFrJFa58OF6Tt/mGmD2emBfR2
jlNJVTyrnuWrSqAwJAE6+BqCl13EnxAAzI1JPAbHQwAaI+HmQdOekyK/l/liNQv5N/WT4YIaKGbS
RZ38o4BguwsbkljSumJlcTWvMQ/8Km7CLzHtTN85BRH5BFVZ+jsVF+9WM59jc3CP7Cs+Qu8EhfHW
6xNGNBEhc6qc3xrp/3Bc9ThI/VQ0+tKTaruioLhiIDTfm8ReutNHq3R6X7qeoBQZqp3jkOrGlFZw
pMFBTAP9QxgkeEuTI6zztTg5MvITkR05x8EjyTfKHsIIkkiL+Y7R0X082E8WwXJHE0tUZr2qmCNK
mDLWGMhjPvb9EWsIUycpn3WbVhiWuZpFmlJdWERKEwLKQntQbv8AZ5WUywoCSg4KcZM+atytZnOq
wNn0/pNQYmNkDwVrBQeCCcCRxoiJfhHIQ7kiKzTgxNyr41xxUG9S0lknXk6r2DoNaNzBCm4wXD9U
ucZd1pR3WFSJmMYOZMv6KavjVd4Er3Ud30xKvLDp3E+lORHsR40vBprf5AEWJrkK5tFMSbGyW0rV
EXxFVJIEmoZbxwbKKaFhI0lxbpQQX7DWsKgF5kGQ+FkIMgPohtqee4FOzqbhZG9VoXdpF/7IQ6SP
dK+mDnh3hC6A9FPFVi1vhLlv6++6GG+tKWcLoTNriwu6qQ8rmz+STDBQU1vGCV1V7dBTLG5aPICB
d4qnBf5SQJTwHKqhluZPQGVgwR/yOLAwQJtXMrXDD6aSYXNOVdDD9RnMg27lU1Rs+5k6u2lY5Es2
lHVgJlstoezi1zsFy8jND2aKdpaoJDsHoC+vCqXvA994bW2D0HB6LbC9nzq6IzRuvB9+OaJmI+c+
8zQfiH8tcnXJ2ZLH0je8ix1ytUIzuZ0MMpVBdGrS9ow4BLMU6EdzKne2sxJ1Bnhe31dDfWaiSqbK
Eh4PHzUYsRKiLyJtAFdI6ahTmImbup6uW1znHC8fZDLif8wU7ilslckyBgsLtkirQ8yhh3svU1hB
8jd7sWgi+v8xE4OZji3+jYSHbBxbOHG+tZ+y8fFX9dBjqZYLBH9IyY5u4n1XoV5sQ5buOcnuasj5
Vecv2/E6T0mX8mHrO/3FYjvq2nEbskJwH1YudNVVQuLptscfPiyY/onOpWeLrehW+Fi/VTfc9S7+
jwa8v7eA/idZH2PI/wBXyH5awgAMQ9zWSzyAJCdgisn/cpuz6UH1qUvrZtB48xhlgEIJcMdH2NSH
8mr6b/bOY7d2JMuiX8QEXQTJ6fVGXld2QsjSBr3/+l7xsqod0CjUvCfVaGTmM5IuGXHO3mvFBVDf
RL1XQzzxquJT2sRH0aAqMLW0QGEvENCFOq0z6Nz0GOMny+tCHAXA9iJyEgpEh1irEHqpq5zQCMq2
PlAjzdjMC7jSzPVe/RggKwmtRkNi4H5o1YKnpQvQZ4JVh4ehxMcwNuYXPcn3EAuB+CNsQJPdQA3J
lgH7QHLO/6gdWmITObYHGNDH0iRLxtN4m7flcx8wTHNdeg02rohcOyNwR3QSiURXoZOoqYWQpxof
2rHcWVo5wepxXllYKAjcPPthRSFXCypKTBVGiLJCaHlFH1MXVhOLDkrQWm9hVO5367lXtdsfaCTy
V6msnceIgKRbqTvWKUJIfCNW368d/Bm0c8TWk6yPKC/VFZ2ZuexAdRV3RWq/IViDxnCjr4h0UZbd
ogO00uA7YUJeD/F3wIX69vuGX5mGDgedbe6vO0JWMZfnRAtAkHeyRXPl5exqPYiNJ4QF+fuAN6Se
q+cuJE0Ry5/Yd24b/CJCi0Y6rRwhCm6v6wgYvYNFwBPxtFV+t+tH9JqNibSEkPY50BqTkBXMgNfE
Ykdi+/yQSTddLjXW+FUo2JJzYlm0FsVjvRks+MCa0hsp6BknCnL0WRy/Wtu0+bVexTAUSOaAh3yt
5Sum1rBk+FhavCwLfpbByCF9E2KiKvYYMKbkz0mfd2Th6v/RuwQMwWlrRTuIlCw3OtBoET4Y/i8M
Sa2IGVgvsYPHjIM9xtUaGWTl6Dwwy5haMTPjmhm0dMYYIakZLXwDoYU001esBTUll9lGK2tiLa+J
tMaGKHW5jTDbLE82JboV1Qhrbc2wAbhtI4zlwFgZXJfn/JzopMocNO92E26DOX2d7IbPoGtc1X5E
RK4MEHc4oKnLuiTGIt2DGYSbLMeiV3ScNBJ263mNQxaEp73i4kEmo7YeSsGBgh+JgjDOgSYa2auE
d0gEET3im7kG//OZ49rbDF17m9D253LFuMf+HQ33HhlXcDNEHNBnI2wP0MYAYZGxy8y95XyTIXTW
GeVwWRbUeRMEe5hzVr5YKPwn3F/i6o9Lj5px/9FMfO5EmL95Nsd6K7ktm55PfZg1K2Jbt6Bg4x0i
AU8fonZgnDBjcLVKSnnLxUuSr6NVWBhI5V9UjU6K5P+HCVGwB1aIyYB/2EQdVwVbnlTt2rtSY7GH
uih2jXxSGVSI3A+DA8CFoXjicX/ou5wSW4yCVitOXOJ7otPjNU4g/c4FMn52Gp45Q5S/qj5EOV7y
om35Nq9sKX8qroUVV+6aFf5qUNQAsek8kly5rgw9E3pPLfBG9cT3TKbQD/s0+/EjjEQeixpLnWt7
PE2Oq7Z24mHewJcH5xyAH4fOFQpZIhgGP/l+x/SsHbDU0bjbzcm974izr8Q5QgxX4g1ORJiy9VJf
hZScj1yiZKgWdl5a8klFs4e7ljBGcg2gIiWsBX8m0gdrMI5OdDDZV+xj924iHFY4fXAQSVqvG8mk
nj3WExUEUno7csTbIVx4sblgQ5IAl6PBQJBPDlf6ycgIbOZsVb27tGtPRo9IfUaK3NfG35nR/++D
/Ys+GF0Ml3z3/90Hu4ax2P78d0zSP/6Tf/TBxF8WMXwv4D5KNIF/9p99MFhIrinAJLmwinyHts0/
+2D2X6bHx9x0bVjXHk2Rf7bBrL8c6SCHtVxXQEIR/w4iyZPm/042S+HoYLPJn80C3qgrKf8tBAxv
dQYAY7jUOGH8LFxXAhFspi5Re6dhRkU09bOPoydOy8lhDiCyjYc2IvTfhIxMF+e55kjEYLC646aE
D8wtn0NGMBsSSmhk7CORR7oGMZleoO6Gzh0YG+yL70IAbpQQAvyJEbMP65NJRIqkSN7jZruKeeNv
KRJzpUjogjOPzjqn3ys+BGEQvzMoJQnhQmpN5rMroPVGSXngX3lKLPOKOgSRSN7/KZ5mEqgebFCQ
lXktMaoWwPCCeVfNWXIuynY/qco+iqQgkji3dHAb+wlbhLNPVUL4Od8yw2yPiivmSmpPNNXeo5gc
rawmKiT6aT9OyW04cz7wl2JEedecuoKG9tCxzInqi1+jR4gTWAdTQY8quY2hGnn5cOlFBJK4e0iI
UJJBdG8oXXVpvIvS8TGaqeIZBfHoPLHeTHdaWybgIzs6l0524wzxeVrme9j57JZ8dpPtgSPQg02M
RAbpZ9i75wCSgGshWjRdiGlUZWZTx89JKOd8RcXcHlJzILTz6pok9waOqDQy6vbOYug0Fc3HMPY3
/ACom9IJd6UhH8ygvKvimbV3Qi2Q0nTjZHuY6meVmtfuTZFmOxGWp0mKdxnVxBrB//D34ZF3TCMk
g9qFlxSEcJh3l3E8YYWJgMlLsKveV2oQu4QSKqzPSFk/wHk2jM8+KgAHbdv0G3ddFLR/U7RgUTFv
47q/aXz74LKvJyJTPsXp+GY61gNH+KGHS5s6RJhYBRIjkOYrch8dieWv7eE6aLBSqJRLjuH7MH3Y
44VLdkyc8lp6zVH4XHBm4MsAnDlAdOlWGRTSq5nVt7sJe6b8EXKUfvJ3bNMwBQ5UyXzGfUY+17ey
ED/diE8HQTpBQCIBxqO8C3VNGqPQuKcURVR6qK4ydAVmDGWE6cuPmcNs96v4HWf9Lbl43H98++MC
2y6vEwyF8F3HZd/VkpKM91MvQXS7GO4B5CLalUiNp4ZBfjQn68Kf1HXu/OlxfzDS5XKUlTf2YMrV
QlFl7WGfWuYm2FKgIWjP0JVgVHv00+FmCLE0dEZ77oeLy02NhR/t90Sf93uHtaNIN60O6GB8bZJL
HdS7JoZjVdRrn+RWPIBtCocI68ywcxM2WE1qPfbmqy+bN2OerjxK2ST9KFzz80MOd4aQjpV8yhcA
8AUX2nDNVjhl3DEExo0lpve0DLaSQb0IOS9FzoXkL1F/LlvzyZi8B83Nyri3EnrYWUCgyml6sZ3h
rgicy1Jk5Z7JKwt/QmgdGfOquxucxbxKEt61VX1TTcgYqHYTgksoqhGIe6i5NjK0Djqse7OzHSMg
Nz1G6v1iP/Evl0vF/TS2yAIiMwZ/w5fIyo8h2P5tQRkebkdIdBlU3npIsxuvJYM3ldxUQn9APeTA
dvlKDPWcDTZEk3r8rviyrvqCxdqisbDQCQ76EpGbfKYcbmEaJfpUTQbNjNJ95qXyk3nFhZVGeUJ9
ybk471l/lMsn6UygsQOdrlAw0ndJJfuqvLJCRpQTzffeSq89w3lpJkUAwwlwnvuHYGHDajSwo9IJ
tG43H5YsuYSdnvNm42uWPgjGD5yMiZIYLo01turMQXViTbG731R+T6YG9exuytlrtGlwXXMR6c34
m+X4/eD6t5xHuW5sChkw2ibwddUZ4ke7aUAoVDsGfpz9I5YUdnHVzuUFu4YuutzHtjqPwXxJ5vDD
Yp/DXGzNvS2/LmAzVMm0jwtBhLWY7nsLOOqAE9FrXZvYEw5pJkerfiCvPpbmu5cxRKlM+9qswDOH
EjjT7A/lOsumJx/wR+xdLIf7uO/+YFWCWje5D/KVmCfgtB5SjpczsYaqwtWk7SfNAMZvNdovg8N4
sxqHawoePH8q8aACecEzfs3CBhNMCUEjZvievljgeovZP1oVTPfuWoLAWtNt6mCO/MhYsMiN6ArE
DinePEg2efISq+AUBdzyDJ/vqoE9bAvMaju6xo6vKf5umyGPabhXQMOYuObwOgkvRcOpDDQyNSUh
YTsQWPPa/WwkuZmggyGVV3dTW7rrzO/PjZ+LfToQsFBW9J0tXOODHiqLJ29STvLrxq4eotrng8jz
T8F24tG+NZR71gfY4baC5IQ7buvp5XsOWoJKYXywY5ywAopCQPiuomrT+aLZoeGi9SGPS0evTBVU
RPIcyTrFqONU0zXvWEKy13roTT4n6FS4D5Xts/KuwOFTC0h7GiqhsXccHqQoPYYVs6lo7aL+W0c2
QG2+YS0DC+IObu4+EfYn21/Flzqav2xuPqdI9PbW7/hcR/x6djYaDF/oT4w2UsdCgtqqWibM8wCJ
VnmbbrDSbWawF2MR88AnbtiFY3PSPikEBJdu9vJbSBifmLM+y6HoNlkLlKSt1Q+r/2Zn5NMTU6RP
0P4x+2g2U56OQ7aZfIBzVu7YamwXiz8sJpVmLKEswwthvhWtFvKGxJooQeHfYd7ub+LGv8NdXJAi
q6J9mY9Y5uMDdkFG5uygE5+RNweqb4KIGwp5Z/yuVx6K3KWJi31qGC+dDcXVHMyHJF8QA4F49Mvu
ncHAFwS6+yWz821WWiYNgQ/CV3QWwuK5Nokf4YHKZ8ICyFwSgMoSgl5K0JEThMlWNpDdF4qRrzB0
DpDI2QHzC0mgFCwuo3XPsPhqLvihjwXtQwJ5mxAiFetpup8qnmqMSiub4MteQEJknj0u68Qs3kcu
47EFs1aCcut4eUQL2UEvnDIuYRDGEk4KylsuSbXsSsvoTjNnRoMFkCjWTV0/irHlB61lK1ku0EDQ
9Y5muHUze9rWFuuDtBVbezEeWuk826m1GwLnuQ9RVqWhBe6jjNaUoq5MjARrozURE97lOMvIPFW/
AHOXM4/xA3ywTdnyk+0v02WyC6iGDYVeksthj9gZCrIvybU3p7xyt/1cvUTNiIc8MJ+JQNJ45jla
leonCoOtG5g/Fj/pPKQ6bnjLMQrS57ToUDgk3pM5Wh8RuPNiOBrd4B8MPJWcthXH1piFsX4aSZmc
owmFexCfQGom62pk22YOG/Bh1skuk23O5FsZBAlUVYNE19hvGWd7kCicvsQ1yD+KYY2r31VmhxcC
0OR4Key2OM1TcGdHWB/iRp/ccZ2x4UzSAyM61qQT3PLBu3KX8ZSleOGkwa244mzQuJW11UfhvB8O
xdBDOXWWu3LsY8b8OCImamQIvnI9lpsz40vyS9LRv0lS+9OT06GJ3E2V8r0a3jvapusG0udmXqb3
sLDvff7tI8vLtQLicpNM8rUlRnfjB5zIQh7BntOOu4rn7zybL3DBawg1sKiy96WiVv7nZvf/l+B/
cQlmdagxGf/3Jfgu+VEsc/7HNfgf/9Hf1+DgL9vyGFw5thCgz2yHTvTftGDYJ7RAgAiDN7HcgHHs
f92D5V9cnQl+gUQgAS99/gz/vAm7f3FrBZEBa8X2PJKV/85VGMDG/0Jv2KjQHJ/ZlySNENgwWv7n
XbhOIDe27NFXUU3Qkzett+KcuJE6Fzni4pxABeUcfayvwvmU0M1JW6cD8snnaBqrQ02CLYn56S+G
PaR9bEqaX++756zRd57BbWnBkepxoA06s/9BYX+FTm3c230GK8qCuj6ULMPCABii7djRTW3WFzuk
em/AjOe9Pt0ZEXnBbCJA71anbjEOjaHK9egn5NuD0dtZtVtuIArfLRkGX1XJ60VGXGaAoYuuNFj+
O19jkXBcEMbFrHJxmGwdwSic4G5ImFxGtXzol7hFnCi2KqKJU6voISl3iT3cONlUr/78Tz+5L3MA
uxx11b3hAxpFsjVtCwAgeywHHgdTRlCZsowjtPgWT5SMfJR4c/fgCvtSs0xcmyaHtc5Ub5DTv/Fu
befZf2x87tYg8KZDoYL3oZDgdCsVcwAxv7xGfnnjspGEyykg9q9/5t/c7X/GqrpLSA+s/XhtzirZ
1jV7IPLSlzbPim073kcmPvkjwEiLLeDUbIowOGkVovIzYp0FVTRwim2/tQNl7ELp+ht3sH+jzKH0
RF+ALhabpYfIh4zc66GpGb3gGIMt2soHOnm3PvsmU+TlqcxIVJptcC/Jr/VNSBoPX8B4XS9cSl2u
nb0nOuRuoKJMhtWtS2xyIFXpmPQAIEDB+6Re0rgjJhXs0gSyBNdJRYDYJb+U2fJq8j8cp75vEz/e
EG5qN9PQ4PUuzlOG56Sd2PP6em7bcZmqhf2Ev1b1FfPMMCam6QVfWcKfW/B097Mpug64HdMvfwcG
sewHepXubLPCb9Nbd7CcTe/KDT8oF0WFoOzuTP0ik0ALeKHQq7UjZ4VnOyN8qEJmznNIKgp42jpe
it/SomrRmCgFEjDYnbgJGxI0dSVwKVJ0Fy6+FNlSbgjdgNFOl227+MAanaNDPAIQVWSKmjRjhMPq
cNW50bVdg/Wb/DvOudQuCTyt5C9N+xQ+xZYraMak1vyIsDxnw3TvdMETSpZqncMz6QrNHZHQ0PpE
IRlwnT0DiPTIietpUDRVmqUkmsd7ZEbCcjSGDks0ElNG5ClVCXyTxIOfG2984nP8koVLeG7n6qbV
KSCjEm9WxmK8iCEDNh1Z0LJr6405VOOGy+IuX+QFBAjylogNEQvonaUv7CHjKE9vonXJcHGsr2Fg
ILA0EmL2t2GE3ro2WC+WDb9q4BJDaRb3wbSyC5dP0ntj8CDsxzJLb4mobgdVvPZkHmYrRBQCTNef
nmJJHrlgB9uUb3POHpsdHYHY7q6uxVfYzDw56KtuXE5c48hm3Wtj0l3t8tyXUKtlnlAw5IU/Ucuo
ZN3znaUt5iubqV3Jr9YJ911gjN7ELmto/PXfVt0cuwCZU2XSygbqyxnfpgzZP0clCbkwJWdd+Mab
HVOT7ywGJdhP+Ug4I+P4T8aTlJG5s68CkbDJ7m6nQiwbu+m+sAaGfMPT7twb0AW9uiYgPRDlc6Zb
U5spkrC876PpDoARewIdHWjuWXO7aGZgNAz8UAPqy6LutW84rbqE9GwfOOF5AGVy6Dx1cBz17aIU
9Hv1Po4B+2DohX2oPIgB7puV4FXoA54VHL7ISk2TteXk9emQVOZCcleJW45Lcg/Q+SEKskubcuNs
Wq/n0eHBBOZZuZpdTu82w5dSQp4k4LPt4NDtqZbgDzJS7auFuogw4Uo1/g6qyKMs13rN5i7Xc1yF
Wy+0vfV3Bgd2x5U/YrVfHNim1oLiEXuCNVizbDv7+Y1pYojoOXHVqqJ+jY8OggeZqBLgjkDx6Fas
K9T8sVjBd+Bw2oqnB2p4RBQ17qPNpo3TnZYo76+GGAR1dVXY6qtymHEifOYG2/F8KEs25bBNaK1+
Fx43Xl/v2UqDkKSoWEgzUrZM+lMzuLvWZ62Oeq3dznWMNSvL5o3ybLHOnlls4xmZeCWWxfjqmdNr
kAOabVPjWXQ5oQyW4GNDF4Xbm1gxcwQ1UR1coRUlce9DO0i/DRobl1AAlh3zqljHIR/FzIA7DxR2
a2sLRaB9FAw+L7OcN2VQCG6S4TehJZiWQPTgXVvrKMRrAbwblyqcbqdje43L7rpEgsE1PyLrwI2q
7O0HvJjcwMEf0n85t9qhoTPcJQG+0uahynQFpEaSXXoTRNeMgiNBxRF1tDUS/VM0ucPBctjNldrc
YWuHh4nMo+Wmca7Qe8RoPtolpeBBMRD9R6I9IJY2gnRaDeLQbEuKm9jN1UlFEhVLG1wl6ERs+nTn
zMxuwyjlJqmdIwnyEZM/UoyMJNZWkiXBT2IgKikneIvpqE/196517nu5sfHj0jd+7PXjABf5m9kx
mC6t4c60rWuJEsWf1ggUpwOQjYFHCR8oDzEHmfbr3mo/CcBqt8rYY1kx0a1I7V0JtYElGbtH0GE+
YpaUxy1JyvyoavmToW6JCuNXJvat/ON04WYYecZbgOyF8x65InE1awuMO0O0TYhPEcxMNimf2wJl
TEdfD6PBx1AdPC2UQSwzIpiJLLpoPsoZKePnAHbFTR8QPtkLxiKDNtSQ5nsoIBwri51luDSHmUQV
GQOOM30rX6auQdBe7Gb23GczM26lUiwHwWOuZu3HoRjxBeoTSAPTqJ0Km1sCU/1xLsCUjjbxNxJW
fFsAZmr3juy6TxQ62Hi0lydG0LNoU8+knT1Vhr3H1B4fwrCPeW+tgm7oN0xqXfgQ5T6h8LIFwV7n
iMel9gJJbQiyHjDhcPLIOD4knDZG7RLCMpZzOcQvxPMGsg5/Be6NQ5mIrYmKSBehUu0mUsxsVja6
IkKhWNi1wajtwrc67B8N1EbsX0JtOlqkQqNWExy0wBXHj712Innjs+w+3dKYUUNwDrA5GrMWYS/Q
fE5mOm1krwc51B1WiYKcHnUxcVUqXOCuWsLKqJloHe5ywD19t6srNrkjy/2SK5tfN/OpHrA7Zdrz
xBFvZCUlRmooJYMeI7urFcXLkEQpZYGVNc6XiHu7ZV18NFKL9knxIH0RCKbcSF30hDFCPLVoA1Uf
89NT/rFSxe5Lzu/aoatimvYApuUEcR68hcdpvpy9uwLFVRSTBmwrls0NF84V7bh1qI1YUeqba7AK
TKoBMg3htbLST6UJOCqqr+yEjW+q03IbqWggGb1OQiYN7wenf3XHh7qpP1oEXaY2dTE1Yteckd/g
OLkdqVYoazi1M+9q+aPs5nqkS9eG2L+YoVXaBpaA3m61H8w380tKDXUNz1nLxFrbORHGIinC/5My
Clh5gziUNB4IqW4Th25jUF53OMkK3GQW4Y00f/f4ADKLz39qcUwxmYX4pqhfc4YRCM33nICfOi0+
E2IgvGrvkZOAbV+GvaMlaW0trowmXEsPy1zQHUKtU4N2xbjH/W1cjFAAbBq8a0Y2f2SZ5MezIVoR
0xCgHCiZ/MDAivn06UM2cdpNbhdvCSBIoOnInNsnSaibXMOwE7b1RZvsVGCEA9VuKsxaLnMXYZpP
S09YX0B8EXyHxkX34jJxgN4w4BtIn+nVX/nu8mH+GSxP3E60mi7Wgd0AW92Mta7GXpe5ktZMvW1n
wq5sDiutuYOEI3hj6aDDGw0JLX1lARQCrCZ7OjFWnTHm4UmgjtpBPtYyPVtr9dwoPFRatOdVowPV
BdOkQ01OdeONcFiUAu58hsRLyIgRNXGUVVkC2cfkJzD6BQ7Rg8pnx1/LhcVc/1tj/6u0BjDuZ+4L
RClLDIG2VgVG41um1YG0uH4bE8FnIRzuaaxgsQzWWjcotXjQ0grCVMsIJdtHLSestabQ4Hgy1e5V
ib9QaZHhwF3GzTnUeAyalJYdLlp76GsBYjK7J6mViJWWI8Zdc5+23W9Bl4daQfk+GIgUcxelIvvU
XTuU1CGoWmnpotT6RXAFvCsxMkoAJnwYmb1xQjSK+CrW7kZXWxwDdI4TNIqFGKoZdd8eukciHUSM
EECOiCBZXtdbshs7CrfZXsAOF9oa6aOPLNBI2jUBWyI0MxG6jBgJf5mx+q1nHpmptlA61kjSKcdM
2fD18FFVzhXOSifnzUshDZA1EkxT3JuYbok4bgerPU2oGtjPPXUy5VHIuiiDNtS592ZZv0YYFbkE
lpondW+V1ibzPSrx4h7W+W9NYhDIOoVlFpn83mF1RBWzr5K3iTErsU72F4HXvo4Wyxa7O6VgU2zH
u6mr5lWLbJ0yuGm4JMCcMAJxVDYwluHbrKq3GIB51GfPcSAG4n4to9V2yQhj0fortgv8BjQt/Bbt
aLEiCbZ+327DYv5qTX5Soonkt0IHKZv0N7exHvET1hnRxq3aw+JFv6btTTy9w0s+Gq/lAlakUle0
T9EoxgzxI/MyFOwEeL9Pg89nJ/91A/Ulw996YTBbZMwgbPsllA1ZcfE+MUEtrW4vnOI3KtPPNm1e
59G/2O18HGq1Mztq4pPgt/QiTpZl9krQMdYUHuaZgioz5Q90bTriQsjNTH/pHN57WffK8OCVppiT
egxg+mRHN+F+cSncz6BSiMf0+CDiZp9RoGZbSAcjc/ytO3k32UyjZLBxPzHRlg6EM7//XOR0HQTQ
qpSHrDg7oKLg89c2r2nU3CcdwKYeaHtlm/rm/vrn92EC/eoofkNrJBpPnYAxuPocm+KWd8Amz5Nf
GRqXsqcOWMXJ7+RSw+heuXnz1V2inRqTT9TRyTqT4n5Ypq0cKHZZASWXkd5Q8hnFyK7Z9txEzNQt
ryCGzbcvNpPfVKjPrM+2tQ+1IjZ1yJIVCvIpTOBt/9wXhrzyU5Ib+S7lGr4tJo7IU7Gcg7azd9US
vxTKsFdxHueUid2QrF+c7GsOg/Fc3y1k+2trys6hGfG3zTwGR7lBRrEeXohTHEymqevRGDAn0OTh
5egghrF5ifJ2Mvrog266e7ALZuQViIx10RjDsXbQrjo8uOrcvM/EEFL05ekYzPl7Eie3ds8bYeZq
Pjg0i/lSrlIPyXVdWHcpItptW3PymZ322ugwthjll8v3Zytgm/Q+w3/U899jaMLrVUzt5ntneQGJ
k97W3HrjAzsiex8KgI9IJ0bYcAVsLjHsGooATjMMR+WYNXMF8zH31LwzRuclyRB5cdyfdhiG0AEY
UGn1B6wfXxqDFm5Obc9ZWNzOPFvFmKvHyCAUPVgTssBT1Sa7cRHdjtdauEol+byFj1Ev8ns/rA9L
4yTcB0leDw6GI7FwFxoC4HB5xfnbalS/bQr4572ZsGNMzpzo2EyxgNh6Oq8Q5jw23WxI7nywZLFH
0rObFIMpiB+dBwecr9VATbLJNkPIun0ZaQz5rdVzMNco3nAA0oMY3EUJzMNNPoxlauyU66ndUJU3
GCuWB3YHd40yN0it0/vMHx+5GvOFwAYy9NVjJb1dOfdvCd34q2hMnnEPdRMDB9YC1+R9H9lUUw+q
w0dT0Hi07I9kUuE5IwnigE9v42I7h1Zx1b8OxEJKqEAc3zkX+B3wp9afeRQkbXZVQiBedQPEGlOT
jOKKcIGq5586JLZop85VDxNGTM27Fcx65si/qFIAOIMVfhdN0p7Jlkbw4HuX9i4QYVZM2JXzMPv7
f/gSr7oo4WQ9h8seRtgXnYNpY2fxt1MgkHCTuF31drAzXG5yCfS+AymHrILRiHklXo+iOSxV+zjS
F1o3ekFCofilbuyd3zJrLeT8kZi8rn37LlT1uAaJuktnZjhDWV9yFX6O5GgI5BQULnBcjXCOaIIV
xK8dtn+pCxqkA2+agZYhWJXz+u6ZCFr2XtU4m/qaGkBd1LtJcS9s2/hWgt1LISesh7x+PAcFO08V
FsGOH55xcTLQuMON3VsvkVdzF1D1Z0qcqOg/HYqxYSSMqywcP2YpGSqwEjPGpwiX0S6Lxw84i3ub
Apvgb+OQmOdby8aOP8QyEuhySzaSVfupShYz5I6offFI9WpiLpwP0XR4pAv64oNi8L43eYhSS8Uy
sGQQTZV4py/K368b7VXizscxxStcmL9kXnL7JvIzWnLGuOYrhW8rSd/AFI671E1/YHns/ZKuVcIW
ms6rYJ9sLA8zH4yNMVXnqVFntg+XDMcb0iNWXH28JbyZ39BLudPh9HNYFWdH/SyOcQbBseYMhCJJ
cTRuqpe0yj5oTqr9WA37eaxReEURGCd3fMoKDk0UhKlou9kDtPaVldrzJmwnn2blOEGjYKBXzU+s
kH9mWq8J+bc27uBrLBFhUDRQTnNdx4Z5Ei2eqsYIdLfe8vdlycfFVNw67JyPm9QxN2xocD167wrE
bHHM43IjYvcq44eXVMDinb2k2NF4+ixKxpmeVZkbJDLGYhkbMizfvhm+TSnfjhgEBa/ldBsi7yB1
M9Phf2fw0WwU4IPE5Q/ko/RaPHb8JGdooPu7KOlPcpafMlPAUbz5iZNRcWi95tKSi911ke/AtPFP
teu8AxF9mazEWDnOMsMiy9e9mzU3Ph97twLYbJEhdFzGSoz/aXVxIcEBAYAGGgW0svaZUi48J3Q3
vM/XaZeew8h6UQPTEdl4jJOMx6gpVl6pPippdQxhWi6HCRHeXvLOO3p86noeoxlNgISNJR8I5e/T
ebkWnbiPS/8uUNVxUkwyPMtzKCyMOC4oc6ykC6asDYHR0X2uPql51iTOO7MZebvS4jU6jsnIjPhw
J/l+gNunDP7bzEu2KnZ5lAbcfUMSehSSATqIyCeyC7qiLydKJQsLc4x988pMg47dNetQY6JsWbPM
ySa2u4Rr6GsB1SSTQV6+nZ17tH4td3R24WX/ApxmW4owe2hKmJ+i67fctxQGM5/Dl6PW0xgcY8iI
u8yqs32fv3MDY9Ed2m+RcNQpYDaQtnycZTNbh2VkLNAi/jo6E0MmDjOHbiivAwnbnNwqgE+PlBcn
bH6QqMZndnb0C4PBcDUkTPIR3rcCxFXLv9RgVuqUmte0nyySAoj3GND79JC3c8mv5EFSX0eCx/Zi
iQejL76DhreVP90UkhWvz8Cb4T/iLCLZrCimLxXm0yFgQQGDkfBI674gDh25svSUhaYSowrj3NWk
CBl1TGRVJ7ni0EjfBKLADb5cmTXRnWGc9yl2pG0PBmrt6xK8ofriGuwB/IKZXIpAot2YZrQZyOfx
D8V9HyQvDAzpcvnYfo3yw6/3bMzug8gN7yWsy8LIl2uZ+VftZFAjEOVZCkg3YVH/5gTy1hQPiOl5
izoTTmAGUGCHC4yPiDb3vh4YEwcBmNeWtmkykCIQUfgApI9kIh3PaQZ0SSGURwuU7tUiLF7FVbgm
nMfr2PROicH3LGC9sgRZfxwpMSEfk6eGDx9nfCItnvqcJHpLVHMj/WuzffAHwoVGGDzmVfqkWmCl
swllLW03M4QoBvcZTSAdP+tDLsy899eTaC6G450tGaEZWFi60BbyDuW8rPm58U9z37arJSJ/mJb3
VR3LjVGQjYSN8y5hZ63TB783jB2HBbEbWP00g/zpcbFtpokbQawgPM10/xiCHiteqo3DranyggYI
EBSljuOkFQnoZUm2H+b5x3JHsC9UdCVXcMNopytCB2dVwGiqh3nrNmBLhkG0ZDJJrFAXoU5p3QSk
b3bZUFyAZKKz8RcuT8pDk0LAjHndUaWx2CbGzLZKUxXMuT5FnfPQxzWS+kpkOwV/ci28M4JDOkWm
2srCYQ4ANx1oWBaSgpkO7jB+mr2ielCRceE7fzt4DG8gGPgbBYZ1W1rRcrWQ21wy5ew4UK6nBjww
l0fnsDzlBbNJAQYvNFN/P2WflHjV7SCbmyb7mvLxDmzncFVJQNLKXU5osvKN7RvhLnGnE4I9KlDC
o5MXxa9pQ9hwLt7GEqpDl7ED64oK1pstf9luCnbMkHvEFO4lFfhN0FhPBuG8LFXXFjfRgzWakJRN
/z4yquskJZjsKh3MMEFTj//B3nktya1k3flV9AKYABJIGIVCF13ednWxyG7WDaINCe9NAnh6feCZ
kUjO6FC6/y9OxKHrQgGJNHuv9S1S6HHIgVfov0Glzdb0BglexQ06NV9DjA68S55a9fU9T2q2KZlc
TDZDOEpDtfCMgi2G5W6rqBSQiE2qO95XnWzXlajGW+MiQs3bATZyzo7aZ6XgNHsUHIa3igpLWbi0
0mFObjNzumGe0o+jx+E8RRmFVw/VtFy4+dKw8PXADCF8V08Xpk3wYQur0srSbxbooYX0urtGqCeV
KIPobw3AjwhuBKTlFD5SazlDV2f5WsW2WQxLJW25hmP/6KKsnd3SpItHm0b47r5kVKVNUB1Gq123
4XzMR/ZnUIBfYH1z9mZxpUj14MyAai3GoEuKStLTB5kqazEk+jLvCVFEldwssio+xt3ecW1sgcP3
NAH3gFpRD2pMNAznoaJgnOhwAhJMw8EEQyweUSqHRz2nQmwgZ1kiTvDXWXMt3Xw8s9ulw+Xb+5jw
irVecZrr0I8WhlzXQ20DvglwSpFuZ2b6o92Z1BlqB0hxBxgKN8CwGKC2FbGunZyRwxHImg5pXKZh
htEciP8DbWiOjwPeKDX1bygiswcRtwWmqJGwYgJICa+ktlJaY7SP0vbAeOPx9FO6dmaAbXOoRkE1
tFf9f8lvvv0/RXVjAiGq5G/kN12QRq8/e1DEX//knx4U9x9SCOQyjqETTGRKftg/o7qtfyDJsaRH
7idVJsdD9vJ/TChCOFIiv7QlChwPF8w/xTemRyiRqfOfQ6IRVhXz/0d8Y//uQpGu5Qrb49KQVWLA
+1V547VEmrUznV3U1rYMyo3RVd9qt3qsQjZoP92Wy1/U/v9GHfVfAUgIhn5l+fNVbMrGuscnuZY5
Jzf85HgJIUjgj+3gSiPr6UgQmVRBnZjRjPYHFlkEN8Cubn//ocbso/klQeDHp9K4kQYfj3jm108N
cpBGLbJaVILFZQzNatFS9fBleKY29m5itJeslGmV7LxyONb51rTcZ1WZL7VXAnIqZLf4wxX9B+cP
9wFRl2EwHJBX/XpF5ViqLLIbuuB1fMZjsNYFWQo2UPMhZpm0s+axY32guCE+cvj3f/j4OUjolxvC
rbdg2VmMSJtBNg+Jnx5D4Qurp88BxicBKZNRmmXHuJ+mbE/nlZCEZjox7Xy3FbyD0tyyS5anXpff
//4y/m0wuNKifekY2FE8Yud/SwPyPIF9tUtpJmOhxYydfnRDMlCvO3jTIxRRWsBF+qevLu35x/76
5dG08cnW/OIhXZtvzk9fPhFKhGkJ86Cv3Wvs2dlC1RXSmBEisSyjDH95cwBR33YHzYKjoJywZ2lG
h1s07tK1ulslPYpcQn6xrQbJa9pCAoYBuA3wBqc5yjIw+mqbX9qKSmratN7aIv3QCr1kX8EudkUZ
UoDKm7ntfYhnxcpMDxo0P6LYq1H/INV5UXiYCsKMyn1XEghjUiVtE8ogiX0YwWx2owkYG7ElCbg5
fg6BWLVVXwwZcr7QTrmgPTtOBumxCrV5iKkdOVyNXil8zTW/XBWetE6uMj8xa52V7ZD7OmrOuu/X
pltllB0WXW/NoQXhsDYlsHdqrksCbKyV1rlnKiPGURk2TZecZiHN/mYdFtUB7RbtycL+Tpol56+p
dtbOgCQ26Tw82NUnSjek7qrC2+TVs6iSUxmL+DCkkAcMRe8FAA02qmKWtQiTMESTGcgKq7ucKAQl
vgaOuSb+cdK1qzHg56aS+Dwl3XQqjO6R5tOr47LP5qRRnf28OEB9uDcB2e28YvXFrgz2rASbu2N0
QIZOXWksSLoGOhGMgGCi8KPX3OEATwEEBx22yPCDNeEC8cqktlS33QAkmCgKwib2lhs/9UKdAAE7
nC81c98Y/r6uJpIT/O5d1q73QE7pocLocrA5LjCKllI598Hrkn0ptFcION/1HqPLaJX+klSMW+/j
ccOLDlCob1DOnJEjrKPSMukQctDjAdEBKF9jZYMET9jkG128cWEr7Vw3/eRYsbX2u9nmY4dLG4j1
CE5KGm29MsK8WTZlj0ebkB90FIRQt3NeAtw5ZM+cM430WTMVXWXPY4dKBuhCQJpbc8aGZi3a6Qmz
BP78SiNkfTQRfFMHga9tubusBOEUCJDGk2nPe0WKoozTo872iXYLZWoExihTz2DfJ7cdrvXc0lON
x+7Nd9bKMwFu0dBeG71d7ajDfEvR0xwt68Jr9mAWjrw4dXsGcVoeJCEUjw045dggLEMXVC/8Yc33
kQfcvJc2Grxdn+vvpLgedJvuRuk407afXGCQdvhJ03uSpwM4D3ZYXCwp2y2aFBOtUBgiLv2aNlML
dJr437AhBTIY2XmRlHkyoIZRTCGwwWoT+HOVLFZlXV2suCZbF9hH5tOlxYbTc19cojtrMbLjbYul
K8J46bTnABrrvg8EfBu/PQ4DkjoHwdo2i8/AssWFeuOCCnu68UR2C0XLwlBpx9DgUrNuGDGaNXtI
F8WWvrv30LVzFGss813tRO2Weqe9EJ66RmGRPfWgfWjjafMsgdZPJ1u+smcxfyW6UzFsMORVF+nD
JfbDN3qc0JWrgkCdxk8Wear1W6ZAE536CJvSomSeCbkaHcykViMPpvPVmlx0pSPePUEv8C0VXsRR
l5mxVXOIzoCZkPJb4RTtCvYd8snWA8+ShvYahzy8czXOOCexSI3q2jm6INkVDYYykGskBV8EGhCp
xXnZEaaaXMYB0bx06O7ibz8ZZGhvKAVxpKSyH2j0HgtvluS4274c7rQEKzhKMPfAaBTleJq4g4ex
+GzUvHMmxSEMi+WLaTh3UzZg6iA79W7DxFoLXo1gaxk0L7MEaeiPNhDgMw2OjZxDxXJUSWDEXOSY
K8oZL/BTXo1i8hd9Qas2ARyIT0PTVjlaoTwth5Vh7iK6MItecWMBWScHuxtP+chdlGQMBHWJ0gXD
8gKqebPPPP/LxPNbFTgXFlbDwjEhvNhSfyT4G4Tc/A2kpKsFO42jsaNqpnB0fk5NXy0MShwhyUvh
1P7eDL4OTGwUrSMk0JbeLgaEQ4CVrGI9+TZIJGoAtbI2laltO820TlmvY4EL7cdEdw71mHkMfWSb
VeifR2fiBYqHczKEwUFRJHjQA7mytLjEyMDEOWTdoaCRZE5M84HiAeSsXDsTcARl+7XuoM8tCt6T
TLXPXceRtmsQGBsO2xxAOfLgwUAJG3cfxyMS09bbmKXz1Oa07vzgjfTH4bHIlo4H6LuMMN0Nbe5y
D/rsRD7Gjd/u9qjuIuBRrHBjXqpjaRiLbtBp+pPbShaH3nYtDtEK74c+sMCqcANEVbo1igmH4zXH
cBJqM1b/cQ7/incs3mioQ/KoLVWs9LFvNspFMOf0wwmfyl87hbLrkrWw+9Ogw0Cv59jsHz/Dtb4G
9RAtyyAoWRdMkrcHg+2VzSjxY+S1IHQpqg/DBcNzLHUEqqV/KxKiswrDWnnzZsKp6IioyeXIWSLF
1Z1vVsLcYs24mjFnfFCouk7s6R+Qk9Fh0imqZAPtCcd9Te1oWmvC7eipaghn8wlUkws1A4tvJJT7
wPqpEHDvRo/B7WVzmz1Wbwis4q2drK2A1OY+9jYoqA+ZKNWhHJlOukRbRr2AxlAr3IrwWUVZj8c+
ta+ua+NdFeMezJa9nRoKfKJpo7U5njRiBO2pq/adVuoLpWfepu46YgjzyP4kKbau9MQlVmzyoeSz
2cijKSWHACgRcd8UzeEz9WjjNVvhC4VsEQztp4y8iSX1KqxxlXNrccKjSH3tstTfeRXBx630j4PE
a13F9RuiejocsnLpUVItRRS07ZvwzDazP3R2v6ycoiQYC6ehMrt8M9TaS2NlH1k6AHkpEc76UB6o
u7v0ncRbbJLuEkuYm4ketzudJoVJGxkwXExaa5tN+N1g+G9IZzjGFBXQWhuk9UUQoqb3LkXkpCFt
oRCAd3A2BBuzNbjHIwyiCWh28Dqk1ohvvmBsw07RCO8ciVjYmwYpfSOe43I2Hwe4kBvcyC6uZJ9s
NIrIRLLhV84QA5ACta/H7tGVPoQcBAtytjg3LRAXSJIp5ud2dkGHsx8awhDSiovzpLNGlwGG0252
T0ts1P7sp3YwVruzw7qfvdYC9XdgeVtvdmGXQC1Lb4Q+gkAU6bic/doDxcl09tWObbXDbXsi2TnZ
GcwDgeeeROvg+h5wPsO93QQlLUO4hUjQx5diBwieBTNG7587iN1nPfbVm1qA69nnolWKcW5QNW/O
xexAH6MeLcK0IkkqIWCpwKg+YVgHibIMMbDn6fSGseCY649l84684XueswSVs++dzmOOhTLfFdi0
c0ycJEGiMQcQgeQBEPWKXubdxkpfzJZ6jPVM5klzQK6wibDdF7P/vsKIn+DysBzrWiiPZr9Iz47R
nBXWffTQxyZtaI4hGdhYMLpWFGJootTttijQ73ZodtkBqwFZSQs6j/TyB3dGFDTe9KrErZvRBc0M
MTAQTDkz1gCiCOW8ra7Vy9og6oRWGbuGlhJPLTE+ZgfdHAgsASBHe9Lu/a0Vox73wWY81DZVWw/1
d90WV9wqwwLBHZtDb3x0Supl2BJgTWn9ZtAMDJx5tq0q/2tEpEg3mN/mhQfPB/BMH2uMsLbg3teW
rb+hflxHCS1Au8PS2/akVHr7weLZl4D8MKbxtetQXlmUr2U1fLGKDleuaN4cNTbMXjjiv8JyoSKY
YVcB9Ab4yLesNZvKC/Ge2tJOa/I3BrMl14DiAHFfVzz+7D3Tmnzvbkkr8SUWtMOK6FsNqYcHi/As
c+mS5BmTVi6rC402wJOIHx+MqT6lFTdxANSmwAnYmVHzRwd90Mjx7U+07VeBxHwDWxQfEnVqnDjs
URd9hkc6HutTX6l8FWYD5QCfMKWKMPQH21WvOYc0/CHWRA8ZBb9cWmgYpi57sEv12QxJWpuoVNch
JNE8/ZGw4D8KpB5FYF2TIukWNCAktVpekGQmNvWABMJkor35pSzLL4Hb+UuzRbOIvgnNYLsii0At
yOFQLGLiMgT+AUZvtBwbf20kiEqCdQk2YJlZiEBEQF0Z884y7+A95RZVFpKWlmwuANiFwb2daPEI
YzjSzV53WXMiKGJfGs4lyTEnWRk6vapqD1WuvQAnnZau2aHNzKg4NnIb6PrOVdkqjMf+kjQoubH1
byLF2WfEDBJpxgaIKjrUIR0XYVEcGNMfpMVsjVRnF1OgPstNULKmUwMMcUkkjl0LsAUMsrgboEoQ
YBbirm3R8mzpvt8ca4jPmUpfEyrpRWhJOm7dmRXwxk7+BZVUdhK+WqnIVTvXlyhDhplIQeCJ6Qzr
runULuCHu/ZXYgiBLTXw0AfvQ2VBfQjasT78+D8hdmzN8oeJbfl8bMVi3TyqNB85qQDX5/6tO7N7
I7LuEBrxl8Rfs6F4rWygIPk1kPIb4YtoFQyaYKWqSWaep+qq/dpKd9WnFBI8Wox6gR2cYL3lBLub
JJuzFkNfa+VqCsmqStwz6Ae+WbLJXPcSdZ89L/yczrbceu569TTXEFPvpEx2WT4+tozFAo2HOzQ7
a7w7jmqWSIp3AqId8vP+rNLwTky0IP5ppH2B5mHZtQkNDNSvjWsfsxKp6+gO7qYtmSjjmpzR2Z16
id3hrSfuouxuhPfxGiOr0934E3zKz2oxVDC40X1FNKacdJezoMYVR8uaqsNY00UqGgs9v1YfK6I6
Vk2LxL77pEb3RKaFu6xFQmydfdANciAdDth4oj+UWjuC3TuI9napE+DI2GUrbI+omgOHsBabTgFf
iXftNFQxnPeK225Ez2hcvaU+IhKOQmZFSMHH3C9WmotEKB8DSMwEOTS+R18vRJw3RLV/CACJe3TM
r1FkvBI2jciW+YK/Xr7QIwse2axwFMxoflRBtTO471DGtdNAlYIeavcWy/6LE4BhF0H5VdBw0o1Z
12ZAFNEQfZa9OHZlApSg1l81DOzLJCGYopiQNxm1wMMT0VRtihFqJQJY+JPE5M7T3ZQjXHbc8NGd
5sN0VW7bZOBvOqfY6iAMRv3KtgnjsPDZmUNAgqCWHnFkkPobjowfMq1SM7lSzDomlW18FhHsszDQ
d2UOFFI11jHsGv9QDardGAhUMDxMF7O2b4NpYs4Xo7uxnYn26oDi2yyFuZk+FUPTr6gZxqzmxSFR
SqyUHm2HFrWA8k0SukubrntZXPQp2HXKbb91fryQ0kWS3WQc+Qe+mdKCx9AA+SDN57D1QDpMNOCz
AHaNejR5plpK3arNHx1lladmmMms9q1w3NOIaiUo/Q9XxpsqVfsKzx16b30xVt1bhvAG6gEekjZ7
BWm78gK59FqfaoRaYtwHt6CQAJXo0XOmOLNLqOF155TGHDkTUAiR6/jRo0Q07hj9ox0So6WsLzYE
4Qb1hd87aGv8ut7FWGx4vxamSfdosvbOqH3VM8RsmrZJyfzsfPwlvJqB5n3IvgMUj3S9EDcdD36e
5u+ZhcGslshdQma9+QDbGcV+Zqla0wSHly2fnrmnsp3dSgHco7CrT5aKb0hsp4VmhduedjKzWrQ0
cvU89eGrHr0k1NUXqVLuNoZuY5UfYRb0n43IFaf5V72FoND1H3ACVTvXAiVlhh9aPSAVTMcrINhL
kEqcNzF8OAoOrDsxUgtvmw8VCXLjdI+byNh1IJCpNwVz+MpwrPrsovN+PjRDfHNMeQ2rMYOTPq1E
mmAhqiNiSA1rDWLn3gioDspHB1M5e+W509VB8hWKqMRzOPua+mBamZbziXADGMb1xwiQgyBBtgp9
EIK4GF9bMovBYk+vqC5egq7kFMqR6xSUGiOQHIOGmoFb0GT2oRuw+mRTdUJeSUvdh/8Llv6H1dQa
sRVg08Df73/4enuDUAyAgqKnJjdq6L5Cg6Tigxp/8B21ocz35jT5R4wVivn0zLvrzH+e19+SJnsC
RLwJhfFl8BCryCH6cCcTlCEsHMwn4CsjppIBamhOdnZdWweNx9567am2Vkqj6E3zmo5n0Y9rKoJX
ct04SLBb4zgLeTdyc6oRiGvgtvjkCsYezq1ueQo1a6S+0fs7km8Ah56bSEaXOOiz47hQCAsxXPbG
o1Z6n6txindDCuPGKEEDNiIs9qYFOEoCTVwYOslsfdg8Tt5e1ytxqHC41sk4nLMoiZCUzvJqSwOA
J1W9y3Qb0h2FRn2ucRCXuzJRTC6m6B1wT0jn6GvMbjOctUF7pEz+vlmVso32ZZO/UViCmMr0h4dO
UXqzzWtGLpEQxicpbnZKBY9j3Gsw64BH0MQLQOkeyJvoc12SCCzZr8WDs7Y59C5qrULphpOO1bBY
uVO4IU+wXaWCI5pPTgiHtgeE+fahSe1XbLQgfQTqCmI3CKa+TyZHXiMcdtixy01SsA1qA+ntNIXk
Vuu/ajG5Hbjg4/2hnYAjWSGa5sqghJgK+Z0tDoGkiL8RbHlXC2YE3jU+YCAIUG8UbKKODcIoCmer
KptEbNjHsVfufSaINfpO/yt5f0gORfUS48rasVzv9R7Obi9ytfLRFSLv7rODLMIPAx7xCkQbloSA
w3ub6sig8SPEkoymHDNriNobJ0cfLOsKBBzo52MNnj61pxZvZM6FBnm26gkYXyaaWKYqe8sRrLAR
c+uHWOAPZ7uxC5ntFj1i3o1uDSXzNAGOHettnPEsvBHJet9mKw89RGi8Wkj8+U0eocti7Ql+1RFa
s0Qr0rDW1S9BxLopS2r7JLuJRm82THp9Om6tvMGFhBiRbVUVpruwogHAIYv6z8E15m3HSHG5zmPE
TJ44WB1isxT31MaNJLEMMl8b3Lklc6f90BDp58y05njk2mv/mfhNb5WNlEV9LXmMzf6AzKHaenFq
kSkKLzQNzU2rx9MpS5DVGdbOyYonRM5iVVbTcw4y9YGDOCvDEJZU+zhMWP1TklTrwiApbqF3VHtN
b8BMlU2kU5MqjyK1tHnpp4kcOGcC3t65rsJEaZ1tzTy6JsMiRMrvxe1NK6NvRr+LyNwg1p1aI9E/
zUIj9st8qwpqNcYEunLymk2bI7UoLU5lTLt04ZxonCDTY3XKo3ybFDNg3axe9brroSf5NyEBhQjT
jdhsUZj4IYq3fNTrYzkwCBzkcVqLYMym7EIWgwt6ClcAMxAg0YFT4o8QQbOXJ+Isv1R4dxpxqQrD
QxZEsUnPd3lO5VN4FKR+9P3+i+LxB4oHISUQM+i1/t+FBJ9e649vxIb8LCX43//sXyQPV9Ar9VAU
mADNdIFk4C8xgfsPOqmIam2Qljr9dUmf+19iAsCVhil0T5rgNQxL5yr+JSZw/+HSEAW6gdzmL53B
//wf78N/D74Vl7/aps1vv/65wf9vvXYdEYHhmpiaLEuXpvtbd7WwcycZsX88jE3yvXazSxKZhDta
kMedFIe1vrWV9a2i8dSE2GA0pcBlcHzJ73GCB6TILj/dv39e4C8X9G+UzR9XhLpBeqbrCsP4TXNA
zK1WOD7LUzqqZ8dCdJhUMJCRMlLQpMXKuaHtgSR26VpF6T2LRrhxiipX52Z323zS4/hRc+AOwMBm
ezggLjUAiOfFkQ0OKYtufx2L7tlWwbrXvJvWxIAs11YVEa5QlriRm/3Y8lXBdN1n9hMyQMTXgTlc
x6zdYzWH91wTlgshIM/vlQi+W5gn8Vy8c6c2aroOdUj6uOyuAyrT0vZv8RRspp59e0JjS/woyKX5
pXO6a2PE714EWNrd6EZ5yee8Z5/maui7N1nml9kPZJvtFUnpqeteK1L8iGDuW0pQ0xku7h322ruC
XuKU+b0I0ntX4C3ifBl4WDMVrmuQdvWrqrWNViYoKb06XIwNFboED70lsQ2D6erje1/CIiMu0xNg
AtMS4fDohp8zJvgxuUuKMQtZGohFJRdYExgyBi8sYtTxgifA0dDg6n3SP2GUerKq+J7x5DBPnQmP
OAdCO8XEA7rexnHNs1FyX+qMhcHzLh3DrAz54Q0DDxQA0rlo68jiZJmAzkawkFRuz6Ocr9x1QD7h
aqV6sqghzGiBeyGjgFRxPK1g2mBm0e7CJtXMlEHRrHpL4TIfPY7UMSezdTGbrPS23NRx/1xV6urb
ZIA2iXxqvE8OsSeqy48VfyYt71brIAm15jHPmy8TfOQ/DPJZL/KzpkFHLkyvzJ7FJDBrf1e4NBH1
x95s8KrPZWZOW3jkEWZ39sbP0os1pN+558AkYmMVV5AlSu2bmUKLMO6ijdO/5vdf5oSfXzn7d3nJ
DMjl1aFqhbBIOO5vwg7iAqF7JMSG5jw32alra2r05aB16XRRlL/JMzBomno2kuJeeryRs5krL7Fw
jQ++8F6sot0X4b4Y488YpaiJxmfOEEcrVNSoyRVg/3wL7fbqS3WF7rapf+ASR9IK/IZqKO9uFob0
waPiQtgDZXTzm2anRCXzenbBxkuDZRU7cGjN49glKM21j7JUz3TqzkbOwTxKiiUa9K2h3yoTWV3K
KJVcU18aT+TBkPWS3i128ISn6c3dpKsy/1PkCW+9kb3//bMV/0ZGmu8m4jEXpY7wnN/JSPU0Qbid
VDdrptYhpz6SBZ8HUdw5Vt/jVlt13xzZfPrxrlc184vVcBsBpWIxlruAbHAYHRw2iZbDIkYcKFde
ruRofPn7C50lcb8NQtcwJRpMQ8KEMn8XkpWqCOrQGal+TS24Fdx/dujjhy7uNE3PdGa2MSLmeEjg
x2YXLK3+UN5aAo71LMNcPF6HzL4Ew9bkUeOsPJtMWFaQngtNfsv0bSSoChGxSDAjxTKfNzXHv0ne
6L3Ui3st0dtY7R6a/TuxZtuoHq9shK4hjVnhZvTcs5sXjHhImkXd5XcrZZQYOVZBJi+7EVh62n1H
azzqou9tDBazbJ/TecD0HwRbBOTOhmeNqSF3k3OIa5rN60WYwfuPcaFZB6cIVgNrHgJXOn1Mk1Vx
VbAZHnwvJ5uBuAc7OVtzYFGHLTM5zyNmcoDBIlh2m+NIx/VPWqf/+EA8XkPWdkaQ+5vujXVDJdrI
A+koLWH+Bs5L2o/lIl4iIx3ORASLJcuOYorvVmetleaeiSBb4kn8MoWAi+uwozjRH3T6oBU3jQD3
738/aGYV478NGpRYjsu+hUP872qsjlRkkevMFeGsBPQQsprgrNvuOVTp0aGiz2Bt9sWkrvS27jkS
3djEv+NJbDJas087Depddw4j1lQzOaJmWpHHvfHD7Ng4zb5M6FiPgbWdLPHuWNXJGr+CqQaZGH+3
M6jKWnwuHX+VTPF7O1pbfH7nuPOfBvteQKSKcSvOSwaLzqpN87uUzVNRUJc11T4NeR1JzYnH9NJ5
/srPuL/IJ5OYngGn7SMavI2WlDffR8Zu9Y/tiCm/LQEolDNSG5gqw2giL0E54yNhIBc0yeAydqq+
c6j95utrMi2+FHZ8liQAzA+KHLJ9mTm3nDJ6nA4gsZJjwNIeSdw38+ajdqwthmRiKT/lXgm7Ens3
NI6L8LprZtG042sHTXQuQ3s7gmnsGYSxMD8RjPWHReA/PFfB3tTBtY+LxRKz+O8nlZ2X5oqihMka
EJruw7yVoJJ2QX766NoQSbzE/JOm8neVJzMkdDvTlahLkdM6v+08E8qQclKMJNcugXQZS8M8mvab
mVCgYjU2sv4q4nmn0p2aGKxagiAg0OjeoMExjPrh7we28bvE88fluJaD6t5GxuHOS/ZPNyD2YoA6
A0LsjOFayOTJN7rnyevx8AVs0AJRvFhUdJTZPBOV5P7h9ov5x/+6I5jhBjYbcaFLXDu/3f8qwN2n
BawakfTqOWjybEBG9hIb2JKBnR5YAFCx2o+eRnoBYFMAukdN9zzjqsDSmmQUNp/JnMzY2eGnGlNm
Mk1N6kFo61Cn3KoNRJ2rarr0nfunies/DB7TcyXKUAmvUMrftuy6C6dKCNo3cAtPdel8mJKia2D0
m16EaDdEMZfWRjBe82sfZ5RTy5P0y0UmnK3mfTF41bABFJeqZvX/+wdr/z7ODOHoDnHRJsuyy57r
N700fewxtR0O7RqowFGGxkPwJQ/lAApG0hQmY9MnSZdK+tVobAmNjGODO/gvjRjXktXlYbA0UnGz
o5aEX7J7x3dgN6rr9JbGfVh3xoJi5a7HyIMwA2GOhfSk79A5BuHGaxAmj4N6YG5PaLaWi8TC46Yz
kDQNFYwj4/dMQTtSfn70Y1xXeDxXU8xRjOXOqago4yp6jrzg+zwciooHmiElfIhjjiM9kHxNI3Vd
sFzomfYmQra4Q480IK69p7wLX4b5JBNKGg9BWOL1S+5Rk99Hj11+5/SvLcbxP9xvSJC/74AMk3Mz
OngOlgbi8R9ryE+vkqEaiEuSDV2aVcjs8uOkHEajoCft2ztOPon3KYzSd6m/6vl4yooZAe7fIlqM
xdTiB+L8BJBXxiS2G8n3uO6vOp22h15y3rLwO9aV82E9VaX52enMl/7YhOCqW7QddC1Sn6qaeS05
YSVeenF5cCZzCaXXsF6ZYXXiJEk04odtlIcge9HnFlPNrEhvfNZ4KFJMEkzhofuW0W9Z0NcziFGK
ewQ6roQWFk27LTo5aGyV9h46HBPYYBFlRLtu0ODrdfZAZwR21ejAn4nZiy40D4BzRmlo0Q80MVVT
m0z1s/yhmBBcqBJUFH1pDyAfrEVstPH4iTgFjwIxhHRmDDBMlUV1vSxC5AyoorJmoqyH7Duya8Ae
KlrzNSb64uXazaphPXQvuQZPfLIhr8siuZngBBati5bPKTOS7NNHODDknNl4r2zb25WZxG06ko0Y
Rd6nHxLpuOeCp2fHdgT9E2jp2kBNjHYysxOoyx96Z3dKNyb1UHLVy3jtSA+YGBrnFS3fa5G6yX5I
cgAoFphKu5yOMU+018dkD/v/QBY1ZU+hfbYd87W2q+d50ZnX+aarr63GRDBvnl2fvCG9nCz2aI+d
5DBhaZxhjXk/SZrosxsNV5Gkd6A+x2A0t2SnU9g28nvG2FODouaouuu8F9By/2nWsoqWZxZX+TEU
sqexiDK1hqJQ9ntI1hxCknafcTaDtRJ/1ybCxYk6FMQOLbxj24OK8WgZEhfKK8iBGGMsIaBd8l5M
1iIsP3d2jHZHRO+tCIGWMarc6D3T5ArQOjldM+VLUuCvGM0eI5O8UNQ9UfRehdVBRvSrzfw4+5Xs
OHz1RbMnD/JWW3ILwfsdrvalNJM75/crTcV3i4Oz22fX+SCeuuqKOOM6AfDKq1l21umUE8tHWeT0
ZflenZbexzq6D338PTTnZEI5bvwoPTcmkQKgxpfwKJ+yrruSUyXS6T1NPnPBtyapsYsy6iCU0pAF
UVgRpK5PlbactLWudAieSYHPK9tGyYBsrOtv9iTuLsZsqs5U7JneZorIA73V944YZN6je6gQsqLt
YypkTMpCz8ino1WcNsf5GB47pFe1Tw17qMp0b+TtPc8FFX18R2FPRONAUvy8R3IgyDi9d8uePd9b
+012E6p/HgeiHE2rImeSuEiDnO4EP5fTP2MN2eq6tR1T9RrbNGTDc9tH703CBJPmx7Ysjj35FqFG
ZCSr0fx7tA2e5+2/PQK9IdbWtKJNiNLJCI6O292Nkcm+oKw8l5OQ6l6zuYTjtmQiYMrTwWyjjePu
B2Z3tfX0LImfhIi/YzhR44LomrxkklQSMrzj0bslU3Url1A7b3Ne0Xy5yh95Z4J5vziw2tOGhMzx
jDD9cz11NFOZ8DWDQkzdPpudWhGbi+/Qvamxu+aBd5srZEmYH9MI+bu3AdmLoZ2tc0G1e0IUQoUa
6L56LtDbtca3CBbL/KmQ/2fYA57G5MxAijWdKr7GgPpUBf0hoyVJvcia7A0yRQTWgI3m7SuxYBzF
RmwHmEk5J0acoOJCXQU3yRj1a2pnl66J33sHvwN4YJN6vdNypgnyFyOE66Ql7/NxgiLjlR1ajivb
vLQhp+PaAf4Q2DQu6oqfm410FyLun6Akx4TwKfVGeRB9ASmHJPsaPU7cst0vVPWoiUrgx3MDCmvk
B8jhXdOIuzCa/8XeeSxHjmzZ9l96jmsOwKGmoRWDOsjkBEYyM6C1xte/5VH32avKaqv7et6zsqxM
EsLh4py91/adldOEr1Bz6r0OK8aMOGPVTeuu5lxbj8gtX8r0VdOnia8v/m7C6A6BfrAmtzTfA3e6
1xl58PHAtqFjPbJpzGkQNQaQ/DondntEoB4iza6VOaCQ/bHNXGNFsI23LLFbQAqro3U/9z/yOIiX
0seaMkQdIlYd9i6u+63uuPnWLytswIA+NHqEm8QN2pVWG3vY/lRm3fjLiPr3G8EoK2gEVQ2yWCI2
VxTP1qEkRMjV23ZNDhtYzNcGmNr+dgF+7baw2IPNCEgDRaLWbN3yyMKUHOAPMEmJsltKgxtAohan
abJqkosNQ2ouu2YVxqYEU5ugaGbZ6ohGQRs53HeV9djaCuGqccdakz7TwIO105JSmLmU2kbIp3ms
Eftepd7K0UqOTubX7YKssfmVwAhZ6T1EW3bdq6n+mUNl2c8Ogo0ShyWOU563VWDctmZvU3tQhnDR
1/veDr4n7QxlT3V3bMzAbfsYZixWdpinu1wjOG2uz4mBu7/x68eC+ixAtVKFoHUz8pfh4DEjbOhj
Wcu4QAxIrzvZ1djPLfhGwWxMW1e1QkmdL6QLp99hiYsso9m0mN1lliGij7m2IA8R9gckmmMWqzGq
1HiKm+a+omAAVNm7d8YUCS2HwgS93Krke6BFdNCcPN7x75UvmVE1x+fO93RstOQwsNBz427F/bJD
7DX9uwznDy/ENdTl/ndhk6tYFc4AXVvRdjCTmL3ecqRmfzB600dB8yqcMHczxQ6nzkM6C6OjX0Gs
iqjiVzt3mKJ1mZBpWMruwIro0rfvvzBmUwkxYxbZvqCNuMymhhGTgMppw6MF6OLOgn3DDi8+4pbF
kCMaQPqJkghWD0iFr3pTsGdltBQaWRipTgyW6afeXgzBm69akJjTX7s2QLvf8myFIwEha/XV+vAw
gq0iUZF2QzsT7C7fLsBlVnIPmSW5B9uoR2HMPPaZ2dZrY6Objrw+3hcOWU8Mki0++W+qtgewB9TT
fQdxpqCnnNo/2yz80arCcse8H2rTYurSO7sen7LkIa41XNeR9pUJwZ45xgCQXEnFeiFOm9yoEN4J
5Q1z7JEXFc9tz+TcwmhhPa0ahhjHM2gH6HYA3QB0DlloqP4DxcCD/gQX46PV0gcrZzFwCn+fC5Rd
TfDdday+habf+W22URWNcUKlUZIH3bIqqcoXgnXumgpLS+qimVw7ijrqLzo4iBe4pb8HJ6UMejf1
PZ0JBeHw2M2aJUeFibh4QafVQoxsslzeimgzW4qC3U/q3MrswxmnyD18vY+oKDdgjrhV3pzaX4Wa
tau04qF1Cop3CVrk6No4IQig8KoqF57Oql6CIEMOxkBhyM0dCxupRXAKf7Cln7mMbdzb7IMh7/lR
dIUwxVrgbsZKG5d0uAg1yu8ALjxKqw0JWR9ubSdsON/EI+N69zk0tjntFam9TlF+J+vw25yis10X
w9p19qPDu7JZn1UJOiro7+DjWbZh+5nPmMhTljXNqFfNaKChnw45e+l1w8zupbHDwQ4QVqQzMASO
CikYBSlliLz5zvnYQrX7jKjEtwzduDuqtgFxP28+z4veFPu+unO+qorv3i22Gcomj1U6S9PzNKW3
5kyRsY1Um9O2/jE3+osqgtW+MSxUPdUj/qIXOKZ42lp+L9rGoWvDOYUIYlbHJ9EHVwtDu+HY9wZL
spLTCkfHMc7bVYe4Mg+/e2s8WhzuQ6ruiXRY7oNX5MsPvdXfuwUJl3NJqHg20mK3WrB0dvZc+dzO
qPYkDTzbRvs19jY7DJ0vRecIKVTHS9FZO7TtuuVi3qDPB6vtpN6vKp6qi1FdoS4zkBR2J7WLGun4
LJqQfamTP9g1db6Yh+SEjI+qmzgORJ+tjXyy5QMilXcT9PObYR6ili0wRggP+yZEyJexC6628RaP
Hh88HyyqJsTAzgn2yn3A60jm5DTWnL8DO7yiQ1yYUbZnyJ06fjj7rI+JkuJoxNvOr859GX5HlNtR
NKihHH1Pc/fRMqxvnTDVWfO8ZBU77R3THLrWo6y6N6MNXgObXRu2vgf1YYF+VzWUhS3qsxqv6jB6
e9Hqw1Av9LZJM+8zrzmS33lWXy30p402psdQQvt0w7WcKNb4cfahqpyqAO7j3Isb+iqt8VwO1UqJ
fjqEp17dPYWAflNOxHrACR/UWWbJh4ZXnjX11pKUK7uSTepFtTDVH6k9Z5JlH+p7VKUx1Tk0DB5R
YcR7Hx0xDaUPm6OMPrMDxbunpg61lSzd9qkroLjwu7BXb9XHrnqfLN5Pqrjv1ulZ3Z9okrPbUuFP
jH2PJnIukC6V6ZWt7V7kDyJOFnGPAknM/otml9uWUdDq3SEx05PZHDO3PjSqmWaE4okPdmJIhOs8
8fZx2L85qm+bAWU3umPYccNz+8zZ+aKK+beZMYpzhOHWS8SSbUkQC+wTP1LuNyXYCNF+8xZQHtPj
4JjL7GRp4XeHJ3CY2AqJnGDRdm2HD/nkn/2CKppcAZzbjZVpLem879SkagQQCM1sV3NYtxgAlu+8
RIgzEbKpffNcFyfw1Qfd+2hIp1BIQs3mN1cdr7T2hrcWY0QYGCfK73RGeQlpUHxIsz6oOWxsOjIO
2CGrh2wL+6WefTKI3Zey4nNzwu6NNteDqn+rCnorCRwiRXA2vBdt4MnPzovq8VbRxTC7D9XmjRj3
ufaWjtmtv4XknZFdvdTqjMQuPuSU4XHOqfA+lGn0oqmpKg/SB29mljMTCs4UdatiwLPbsaNoWR3l
dPb1Z5LeFRD1O7aSb58OOcQoAM1m/CIRepceSvThGR71heSsYGVkoDd3LSU/DsP4vkcXwL03Xwx7
eDKVBqvsyZhz3XWcFsS0u72PQXAj1G7CQ0kFXLzCV3mAaVkhReMoFxPhjM7leZIwM/2eLWloDfgy
nWIlwunTjTNtSS49bMEGF+0Y9fcU889s2taDhaCp5RN17HRaEwjLhsbaTESALHKdlTiLuz1phqjf
KcLVVvqZiy8vRiyVc7wwu1fUF0TDBuu45VOxzQhDMj/MqulTqvVnDNRmWKNDJOwam5NqeNjQddrC
yda3q9VRVS5MbbpEPrXXjGT1OvmM2+mSIFSEC3NxNO7S9Xc1OUygcTFLIee/uIH2w8z8deiwLWLh
yeOtsKlPwlg7o5Jsl2yhccSExJk005Em6MYaunsvZAteuu+IAf0FmQYEjHgJjDHjYo39U2KWZAHJ
4YliFbgsjh5zhCG0qTn6FNGnDUJ84cNr9U2qcY5mn7EnkQIBSM/Ww2vpmTvk5Gwi+25DSeiXx+Vp
RvdWJdw5ZGufoK1LAx1r1UruWSvdQ0Q6B5PlD8jK2InL9HMwtedJWFvdJnRhGjs4X9qyjOP3BDnx
QgvA2aF93ta48gDyb0gypSTr+f5SWJhQW8j2eoCu7napTUpElWPPSgrIECHyAjX3h5VjvY2jUHm4
fyVgMLZNE702dNkXJqwWiJwmFgUCUnArr6yaCHrPJK1B2vWuMOgmeM7wSCsUVXMKyl/Sx/YlaL3K
aaF0cQCcQbUutPndhq/NrpEbdbCpBYTugd6m7D/1mF+g7AilD/GfzyRY7QpAAiu62PXOH8WhtJh9
pcUhjPVfx9dqseMjyjiCVOuUabHv0vHTwIe70CFuoYwsj5EHx+n26+UYPZZW+p7DOVjDJLo4iKv7
jJsSPm6klIAU3UKgkuPoiYUAHhX6dwRMGsuEqJZlwSYhljY28jx9uD0GHSYTwZ05xYSGVnOJ8TRo
yMXJjedqBifnIM3wpoQc68hiKIaALysQ6eTdD8NWoA1dhGFyyUDfxMJOt3NOmDXxGM4CsuxM2SiU
kI790+1Lz1Lzp5dUy6nPptVQN6e0whmN94fp0hrP+EU4/zGj0mce2Tg7+kNcINGIdOIyI6/Fv98Y
y5nYGwJ5ZnS7JGURal/pLYKYjg+nJnVCq/zl6KOflggDZoueP88NT1caUjc2oPyjeOHY8JlqrbGa
gDQ5gsUJ7iWwySbcI6ykYELIAN84JsUous9q7DdGoC0DCfGREgbYNDUlUSAUDllEOmoazwq+USWx
5WEuH1QxBhmOqmngDPDWRFs0mKjX5USaJBMcC02WQk+FqEBQ8HPoCYDzJVTXHv8yIsAPGmL2YkCz
F+baMgmiaQ1ubgcS7VdCpgj5DpvRiT5z5uelMUzHpkERVLnwpjN8ESCHGpdryiP/vW1ABo8x+h6D
SEpmAVPfZZY4RtGnN0KhSzs+lqrA8U6XwMl1sTJs62zmx8nW7ogtoGvk2AeJG4QzCZ+wwSfyx3/l
c/ZR4V2Jg+keDNeHm9rnvuKn5QkPh9b4pa5/5Vb8eZvvw7HGJmbIjZXywVDWA/U9w7xH+MzuoFW1
U1e/z7toh0r8onvxFY6fYkKnn4bGlGP19rkC6Idqc5MZKcxr7IE1045dZ9ep44coN0jUVLBojfG4
qohmMS3+GBYerZXuPWjBaJE/AlY7GS8oin+10n5yvLMPGJuFXFzgYoD9pptJ5XwRdMMl4zRym6bq
cBP3wclV/9qN+qfIIr2+8zbBzN56DO+6Qv8OdTdb3x5YSSiGxFuDTepz1GOykNTsyKVBHoCCLqNf
kdvw8g2WrACYcJjySIOO7TFS7qt6neBW6T4dtEodPBKGRIkB2kk8PgJyFvTGesHR9uD54kIu1JUP
7L10x6098Jwk63uuM6sWE4vrGonRlezCk8+QG8V0Id8NnW1PwUir5E6LjKNQ4W63l2KTVwnpQlzg
/Q2LHkkykiOiUtRSM3D1zXARI0V+LGMVpe/06nseGjgVF++R9oPAjgm9Tz69OmZfTkWKy2scbPOs
+Qa6jjppHtGOYeuoEQJztKCEOmi/OrmLfNoowvEzAh11a+GVxl3fk7/g+5x+QgdLjQdBLjF4HIHB
O0VXfPUJ31vkEuWFS+uKopdiWQQPU9Hfo379ZWkusngA0BYzssAoSulX+0JAz9oE7bAgPIHvA6G4
7WAWUTcc8+VuUzL+ukx/MSagmv3wxJfm3wYHrZKdV5RwAg1GtwdiaUkAZQwQxVu5LjMPDaYfDs78
KeBtFz3lbsceIkD/MAU1bTyi1/jkjPSMI/dVK1lG3KrGVEatUXUT9aZ70nUDEaEcTyRrnDU3/qxy
50yZD/G2kd5LfHvwrqODTLi8ov5Oa5trqARnbJYVFgsP7oAg6JnfHzoso/Aj2HeEaFjqHgeey+vB
pU4GphZ/NMLbNEUA3SIsTyMZIRY7Ng1M4ciaN0ks6J1Lb9IT48YdGKxzVL2T32nP/J3bUL59exYH
s7Zh0TDs7Kr2fjTwOEu2glil4WdnYkrA/Jqv9ZqVWZvibYnoPTNsZvSZSQbnh1q+UZ4X8ypT4/y2
jCWcgZZAla+BHV+tLmPDhQlUxw9cyO6RQhf1JTUTeRaZBpH/wkSl0zJd3kbh1PC/vCj+dCYGeRsP
8GUmKh4Zpmubn0DJAR5wdE2rXiyB5hN6Gl07hxzUAMZ7GrFBSbA4+90HJZhNC7t4qeYGv0Ygjzso
yxtQvuJiqlHbsNzOKYTPOWMASPZX9RxeM3fEQc8fDPpaGnSj2njst2XL/JWDXU3XbTmS8AvJo7c2
lXQ1MCEsEtQBHfB1S1MrSfmO9IuVQXH1JYnNalcWBHm+FpTeTE2lrDveoQRC1He6viE5gP1OQmmG
bWyxirUnOxjfXY/p5faWiNxxFAZxGafJVaofpuk8lpsVQujBNbYpO9jNXivntV8axJ3NRbrOCOZc
ZNA7stwINw5MYhlFm9sG0vSNO6tKEP5llPhvV5dX5cbULqZGaaD0x5yKJfvdAFhG0xIZNZMlZ02c
A+be4jCkEyAzo5/ZwjWOMqp6w5R9ei37+caMXqy6vzOpcS3GANcBgD4+rgfNm3/eRrXaxt5uazT0
nTVOT7eH35oEorglK8BsXmsd8kAV8I2JJmLacbplKCgnZsou4Tg4FajvHiZZr5zEpHwOO76pvZe4
pe8GrJc4EymWlgxjKE7wgZHE/CR1WG19OLh4dfAaBlGDYTnXj2lf7RwGNYTwEeuucW1CYD9dt/Xr
vHgpYE1JAX07Qbq/6moNtuMI6tvm0Wq9S7pCIY8BJl8ARM7B5gyMth92j5F3HzUGVUV+9baJIX6Y
XbAucMiTqKRNdwWtv7jNv42Rw9MEdGw1l86bM6en2a+4aJ3eh8RbYzcJriTQJp5qKbo6N5rXGJ7d
txxY+r6a4NQuNaola6/Af0ErOKSFh3ehT/7QxjZuSiBuxWRSmvaebI76FnJdCe8lcOhC2504ej1O
i8jv37oIy7Hw96pfNjYfoHdC8lxZimYqPoG/MYF3AqUX5fIDYo45HYQxwoXxqML7PqXYEi0eXzXQ
kbAsNpVKgLLEE4VDaFQdi3fXjfd8S5/SyzZhYNIeHmKiWUdgKP6m8yU4IjqNaSTIr2lPKWp1RnJI
qRenntCBWISZClbMkoOh959zQuF4cso7LWaiSNoIcUZrPyYj3it9upPuqGHl1x70inBYptTE5CYE
U049026zJmxjlLD/IIXpDKnG09HeCI4Wg743Ygx3rlpm6WayXRb9q+iY9iKfQUnfcVwPA621FGBJ
NdKTQEXrLOyfseE9SK1fZSkDpC4ISXFVK94VpEx4HE57fKtl1fRLiyRbsuMJaq67h8Fw9qZyiWiB
9tJF3mmIKvYNc/Q1kMyx8mvtO5jn49Sywe3IsluXhF759JYBFvFj0L1s3KKmmVMd8NOwuYVesyp8
AD2BDB9jCjYDZ5NMlgcrhGdWlSOBykSxZLoOshjUCd7ZehwtaimcGm+dDz/QyOkJYdv0EVV5lBLF
3Mg/Olumhoo78BQt0Ge8pX3wfJuKXPlhEhyGgxH3Fd1lMFYDqBT1dsZGq1ZNXx1yDfy8TRfLIBd3
mefBx4Q2TkGoLl4EPMXGFxVT+LdLrgT6fLBKspwuFs9Pk2+BN0GByWjF4q5U18fnLAeOQjacQYrT
zi6KoUgX6S8yk/It5oNiATCI4acm+aarfjSKzfxe9gaR32q2KOHeSIvDn+Es+tn71XfWzjbZ/LuB
dQyQZVMXeAMlSiOl3WdSPpWZqndGMcri9KoE0D1hZYsCmYAWE7UY8or+6/+ZTR7+kIf9Wbn9NyIf
FEoH64gnLeXhkL8JtzvZJGFhZRSJCw4mNPI5pHXEjWeYHpQq4HasoCD4z79V/7u+h18rbcs2aEEi
4TPQsv1J3+MCcEtmG7jZrbO8cWbzaUELUM7PdodNFhWv6Zbp4g+98v/akP4/bEimcgj8gw0p+o5+
A5oqF9LtX/0baWr9y7ageHqYiQxp3RwHf7iQdP1f5Pfa0iNPWCADlygT/+1CMt1/oZmTtoctQBq6
63AR/9eFZP1Lqh/FqLMMKXWp/0+QpjdPz5/Vj+wJBJxPE22cLhHqKXXkn0ZUGVigzWtW56jj2JiC
xCqmx96kE5bH2Wfo18kmakmlm7JhbYyy3pB5tCc3EyvrZKDMmlw6oHP0ZI8/b6eSPz3M/+Yz0//2
nXmSq8KTZBroB23T/uvlsStj50zCBwo0UuxC49dMTDGxfMkrwRsPJQS2ZdPRChcEuiznjBJDHXQP
AVHqu8gjnibyA1Su42djsj+LnALDkkb/6D9cpbqKvz5ETkPSIeSZS9Ut8ZuEdAC01vYTZ28KFCTK
zNK6842jjsH5ITFcMvfMnWbm1s6Zyq8USCmdFfjUExELFY3ouQlcNPsACajeNtt/vjbzd3Wt7kFy
ReMLJNQRrq3/NmUI6niz9JE+SsHKbwKCX8QaufA02t5GHzPuGBCcVVdNARLReipRkp3Lrgj3YS4k
Z5aMxLSSNEcSEurI3fQh5PxxgGApO/bg6eSg7sijPWU1rFlxFmy1XNsHlKVtWgF251XPo5E8uTHJ
OQbl+v+gZZZ/f/S24xmu+r7Q77rit/HbV47l+F7Kma8coO7V5gfhLgBYcn2d0LgirbQGW+hHySad
CuPMgWtreWNx3/vD89hGhMp3wakbQHHTiYdEUskXHVTPYooJn2iCXe356AZH666SlEgiD7CmDtxn
C+18Bnxfk0tUiK3ncOqs2L7SrJ0/29ze+7FtQu/ropPWwCt3gaFkCUUUi4oq7HiqBTp7ltixX/JH
6F/7nELKhtNEtoYds/kPYwCj42/j06MiaQnWKmBByJz/+hVVYe+NTssmwCih2mX1O4G5Jav13U1z
4/7sS+1Hp4nHeAoRI8XKLOucczCOpBWhLxvK98mFESlJ7lqMerAx0d4xzNkxuSUBU8W0mafYhdKh
P4Y+qVWug/fY0vjbUl/PM/90jMiG+pmwhxOqs/nP9/ffzBKecBy1NArmRhyaf70/e/KsEfc5oQVE
2ULc/7Ji81GlXallcnS4xKT0eTdwUBbgKJWnQFs1eoqXPUuUBtQA/eZsYU++Ow5tpbz/Dwv3bWH+
6wxxm/6pLwrHRZ372xUSvQlVfaRu6xfuW1nnTw0IVmz3H8nJLawtCbjEwoJL6jMuXi/KZUxeh6qp
f3mACEFlP5ZJpBSpbNISqOkiX485GuWm8F7yJIXdtlGCxVGkJ4t6UIfSk/4QJmYOYLMKTHPpOtB4
jP/Do5d/n6BZQCARMMFYzC43RfKf1g8yVWjiVEwq6jdxCHppR4Ii/GEFXi5fuL32IsPgdZbmYzRX
u9KMz7eUN/qqj+rldFAlwAXa+8S3Riwfy5asu0VEpcZwKXe5D4TWmVS5fdKTeks8uoovSxctLXCM
fGAJ+RD86BxtB91BGktGGu/GYtxrYPaXdAKIXUP3zokZwJ/JrzLkwIPCKF5FX/pUPHkpLn8ndr9D
Mzz+z0elVDRyWwjPMnBc/HVUkisT960JawCz8yviqZWo3Jek1M4mdGEX9QqouehLq7m2MEBALT9u
Y7ONOKAQeHqtzJqEgji8AptEtvifDEV/xzvjfrZsKn+m7nGmcNSs8adXB9LfgQzAq/Or+EvBjc25
fU/Y047CP6Zh8z7a9KGs6KrS/sKYy7zjPiFeINFodqae/wIK/kVp8ipqylgIQnNTf7yFB+JrJqSw
Qy3wQ2ryGaG3MBQ9oEy/Mht4UCYvsI+RbmtPxkzBclYpe1ptnjUCmY1cHhoZfoFWYlud98g9bJ/s
ovA6uBkh8PRNcs2ETMuw1vngk4iC21TWDx18wUWjxt1tpDdOdeKI8dhRJ1zEkq+hpw2e2Pojhazr
ZCdf5ag/dmSpECKNoBNCRSweMss6J9y8Ifnt/zwi7L+vxR4gO3DiVG9tsB2/PfERW5UxV5AaZpeb
pq39aNP0HlKVm4e4SoTBzjIehko+3r4ePeRWburCLk6O3kcdYASFtGNmkq669piaYt8MaFICcxMI
Gx4JgyYiXUKLn21bja8OYW+Era2PMuIRC0T7P5kxTrWLsCwuMU4Zjy12x2wuMF3w8HwnP1GhuWuk
tszA2JQiXdVjey/q9OSVnIVNa1qWc3cMbO0TIPmLsNpDE1V7A5LrEvnYI+eP99vh8vYKblNPqRkL
d/K///lhMkB/X/uxTUlbx+9gwEVnn/ib+WVurFIaMdXrlt7huvWmhUM3f11dYNKg8qTjsjaCfxcw
U466Eakc0FG4t1JDmKd1h6ZgN0ZyYLfsbSptRnUa3TChvqgqgoV5Pw7gOCeb9g1AKCpJhMLazL2L
HJDrJo9MGMi0urUxiNfeLE+T6ly7HGXZyr6ks73GuU+vUYRrNqqIcSZcVMCOVTdRT0mJPmDGA/ij
h09Z6lrHqpeqIbZwG988uLVxEKXWHEyw2/S/EaRQ8Dw5qKsWQ0tNnU7dd8djWYS9too9omrRqbp0
X0kFtL3HyPc/kYzRoTP1s2mF3iorVZ2NbTPpUx0RRN4DyT8jemH9Qv4yEU8csOeTXVGHKMK+WCWE
OIvKG0m0B5KbEwkDZONsK4svLGD2Baqy6PSBPHSNd8du0dtBCJzmNNulAzLKvO+PNql//9aTZe6y
LPWTURQ0z8V8sbA56z3xTN3QRVu2h6Ee/rw1QUbBeSRPope2eS+j6dxBJMTYExMwWkU//XLUdkz4
2yE3HeDIfrLN47dCtUTk4D0Jxi+qd772pKJIplr+xJruIN+WDAlnFZhJws9Jr3B4cIFH/B1pzdZe
E+klyWgWjo69K7x70WPDLWhLweVrdgUbZbQGxSqAyrYKMTvOeamYz7RBSKejKT73a+zuGd1R50wG
K/06t6I7QUvmVkAXKQj4AD2k+W5rU7cuMgeJX9mKVVSiimhiOghps5q9/c1xarhYd6J+hUKMPtvM
TnuKP2YaK2HpkM1a9OM6DH5GDQnOgRZuNOJ0+NpXcUKNn4OZdcwxpUY9HqOpL9544caJHvF+YFpC
/+RePI9spQI8qNSS91i1n9q+ClVmWbpkJU6XZzbwsjsSaFwcNaFJhlG4dXSqW7kkx8fppo2RCeJq
IGGO/Tkuy/DQDuOiKo2L1jNJFWkLJ4cWM0BTJiDcu/sBN8R9W9v8l9WtOpuaGppbuXXN9GFStf6i
jvQFqfKEhZNi1fNt3kbjKCkdFdZqUi7cJiIkbeR8JxEduGbjoKZzEUO68yoMJjpD6HfqmmMV1DGw
uTSLb1/LKHOkZaF4nyVfYjGzIpVZsvF61tjZme9pT1DIRr2QO8TeFJnlrAaAzG4QTOuxJMM1b/Q7
z91HiUXep54Vq0pzLq2ggCo0Yg8Kz0jXxlT39Pz7vTSEuS8H5mKORaifqPRCMZT7PtXefPJjF4U9
MGOlaOfLZhVHYhNOyPHbur7v+mY3coSqlNSCMyXgrZKBWpO3JTEX5x7RmFHypQ+etfOd5FOzhgRV
Yf1NHsaPQkvkfqS0yJnvSjPFXt60OLZuylXc6s3idr+1/T0Kt9h45vDll+6PODQyAnsJqTPMYp0G
E9RD8hzWaeFfpV5dk9oj/U/id/JhAyChJMUhI6ycPiofhI0wPs2WcxJ9hkRbnyurp6OOpr4GyQcv
lPQfOsHWOOyTnB5/XnLhWsw2LqGeDkjJW1XBsGMqmrcOJLcFS5938kf6nY8ghsJTbMtkKfMQJVQ0
cQcVURd90PWqMY+vy6oixK/U6kcNp8IoCmZhPtHM641lE6SP7QDtULjH28XeXq4v63Lp0Cux0Dnk
YyOXZoWMQ1R9uWlTF6q/sk15hfjplJ1L/4a0Kzp+nRnzKhBu1ZUptr2IqYJWlFJVz3Pfd9c2ZA/n
m3zV/oRaPX7vkTXfm+Eyopp8ISqTyLeQzT51ASXwzNqOjPCSPgqJFqHsD5Em44dhkzW69pBa0fOU
mo9m30Pb1Nk5Bb0A+W+5pxKfC3EHAKMM/Sha4R3qER6HwE89iteJQIPWhpyOrejsCvCXNavGkkI1
atzoLW3wqRUxrNFifq6arkNep3lkSzdYiLI3swXoDv0K79BkfcSO9SQrNipg24alYRTV3VBozwLC
QAo7/xhJZApFwetw8I9noyO2dZ+9sySmK5mDD5YdtzxZPFvklJyqDG8m3Vq8ZqVFYzIFtWYMmBZ6
4kqxXaUqMA3Aim1127rO1jpJmBvysS6k1a1Sy7yzg1DurdkB31Z4+xphKd5Rp1w36TxzMieXtXBo
wwu/3Wu976Oya35YvVOti64wt2Gcr4ccKX2r4E5Jz3Fbg9pPil9CUBoscrj6y8Ckq1QOY32yJdyS
3An3neO/0bAw940b3FeZDq0Svj9dbJ38LEAiqyzgsUNw3PpxvqrVs6+JWkQ6NR5UExT85R3S5OiC
kuFNk1ics0TDZ+6UJYcABT23wzNRnrA7r4Fp+telWjMjx37IJlscAuuJDjDpphwhVxWGjFgKZfuP
153tWocSSi9HL+YXpQE2MmyAAYQVBgbvhrahXAFHJgNjSLXFONaAqEkbfuvc+gdCF2QiYvrV5y7d
lQ5lZkEkKBuh+VTbkav60YRfYt0lAZO4lrmEbetr3Sage0fhh6lyDG1cZGKRaTWxCB0Ww8ZrfiEr
5AyRhOj7/KLslyadGCI339yheLE6l8yaFLGCsOyeGcL+IOaUGsos75hYo7vQ5SQ3i4E83YzcDG80
p6WvIxK+vVqTMaqTDbFnE6KvgnjLGT5D+sFbCOoR8X4in4kGoByo9w8ViYOHQttPjTMQEYLDs/WH
RyuaisdQwm+fEjxEOstk05BMHGXZE0EDJNjOsN0svfvkR1v7bIp32QTeX+C3wNKjtzuOFbjIyoR0
FHXqJMi11Eyc4CyfzdiwnfTTh7rukJtE9hnIk48EZxe/efqQbtxUu6aOvgOceq7CJNrQwj/4YyD3
RJY8sTqDuRiw4NsDxUs2VAE5GvM7SXGM+SytD5HvfmaEI/TCre+zodk1mivWgTe8Oi47EVunFHrb
KN10JB1FBZml774JZ1RDtK3XjKQmjdHoWSa6GUKDt4Zm8Sjz+3ygdUEbH2GJH2xjZ4rXucniZ1e5
t+1M5GMR7Opem8HeolkWpM33Zh2fhiZ5IXu2XAXJoELCWbQHs/gxGQRaB0o7prEXWyZGpdZILk9n
NC39/DNnJ7r0Sx6YVbvnKrZDQPTR0bYIV9R8hoySsYXUssAgu91CL6t726OClsbauL7p1YihAs0R
xOzw88ZfY7ob143NuG9ISNqgUEb70o84txBO2myOpKnTcyzv7Jj9URONTEtm/9gkern2a76PoMW1
YzQ/gxKxTBP6YkFnFsbsPGDtl+yvRdpToFHtdIoxW32Y7twuR5A7XjrIR8s4Rm9nTvLbbw6Qd9GX
KP3V6DNrcQJVcN1+q8fsfjkyF/ABvbsh1E8BLeLlhHRlk/ifLsILfPAud6OefV2N9Y7cYXwVDcUN
bbb3pe3O2D4zRBBjXKwBgQ4ALzgcJHWJNI2ojGHuq01UdbtxnE1MPzq6Djfh6kh4r4Po5bZGDd7J
bq1NpI0vEATCM28DLHfr3/fHsJXWzqJGtYiKZs185m7d1qXGMqWckOZlUFrTEfkqIEE2qWo3hSqj
pEEcr9GZBMukQINh5LwMtIF7S+JstnQqACwZeD6S6CyiSwUYeF3aTbCsmplu7Lw3XMtc+t3wAlOe
MezHYtF1+CVEuTJgXa5j1cxLyJ9ZDjZ9XkcOziqdh2t50fsmuncYyotMQJMJOz4E3BhPs4Fk91ah
bRIY0/+HufPYkR3ZsuyvFGrOBJUZyUE3UO50GR7aQ06IkNSaRvX1vRgvKzvzojrfq0mhB3mBmzfC
JWl27Jy919ZC68rGTbxr4tQfyETm1s2WYEQU7XPwNuQ0oXInv/opgcsBg0o54zn++R4S80gt1MII
gAw+a+lDpHE+Gix0Nm7grFvAgSsFR5nTC9uRp4GySHmRmdXdlr2I/Gqi6+sy5I7QigMr4P3Mdblp
epPkh/5qhtUisdBsuTALEjxICGKSQWWvAFkTLQfnYEmZ74XkTkwy+mTZlO6i6NkOFQIbi2MoCdZb
pzfBShfmmi8zwENo/EhqmIG7e7t7SuaJmQj9oE3NwUq2d0aEWgXzi7nOsyV6tDeASMibajn6CVm8
0F6J1xlxuBeldo5dRpyxSoZPolAcKbjJSWZFw2XlO4tgo/3PH6PB6bUym5n1kflyXriEPROElCsn
RBSgGxxfp84f3aLdqKpwljY9A313TncT5VCRWLzkqrxsr40m0B74OMm8AVTW2Mm9Mp1XPWrOE+/5
1IY9x3F2D0M1zU5vStrN82TtlIdUwcCgeKEnwfWojQQKlKNOsDiJ5hSH6tKhxrmABnepczzd526S
sAaHd1yGL02RJs/S0Yddks7Rym6xY2vk8B3tsrAumbhz1NO7qxQ15W6GGLWHo0e5iib7RNwMgoig
uI9mz7pQJTk1bovUe3my2mNCLDxN26cFggdkkdVV0yw1VpTfJ3WYHyAaZ/wEegMEA+6F8hqeqHLW
UMOL55Gzr1kF1wYhEPuuyXGYT4UH5cvcK/p7KxwX7rWZ5ZcGYJIdxih0XHATxDg7N+MCC2clIl0W
x3rSwlmWqRkcoeScsdXsxsRSl1aPXKsrJlBAJbKq3k1LyPiFeZl1ZPz8zHWsIXiYkzjckXdHr8EZ
04ugJNdCabcBYNMVn3p/BHMYrfRsfmzjQpznxS2eMxQ0NePe6btry6G97YT1fOY56Vhpe5MwWebn
tb7RNCfeR0i4V01FuLquBzsj7p7CIW32ldTIvMXsCDUDCGpbpAet0b6RWOvrTLNp8U2SFLYAk/Qw
EXSu8X3AJdAvCVNN98gAXtQM+7U5DDPKptTNBwTsFUxuHMUgIMpD52IgN0rQnnOcJ/u0cs7K0Nyd
iih1CNoq0PWXsux3wThgbrHGbi/z+LmyNX1VZG63jYfw26umS8MIqz226IxhZdYftMLGcNGyB6Pp
Ak9rRG92KtHi51F5aB38KCA0rGM2K7/wHguR5lcWahhk+i4/La5KRhF3PJq9cRq1MVDFHb8TdKiX
KLHfygrF8wgXcpO3DsFZXovZqdPBEuAjBbzw4gCOuCjCOvWLGHkQAgwnQE7DgXxGNpZvbYL0tiVd
PiPLttmrUVAP61zstDTCQ6DVYkONz2xykWjoMvTwtEYfFK1kIctoH2lc/pCeZyC9HZYSL+an7Nc0
nMhzyOyXquHIGqQRiPPuE0IZzNocir7N5ZjLymYNpxDJcg2diKlfgcjkxJ3qx9kbnwjDBcJboh6x
avNYF7MvbCpEDgKH1EnUFu1hiOC4Frs+4OTiTEevGVZRK5OLECPo7OjhpjUh3NhkX8ez92TmAcfL
c4a8kLkrB3wZ28cgX0qR+nmeG1I4SvRelv0o4gGMBHt942HOkmqdCl3fjh2V7KigzWLsSLaamKIV
iWHjEdMZ7LY9YrP6FHp4THQPMEDZpjHaUSx1zaK3HGnQFbNjYBNmu/RM9kaSrU6O5ZD7a33YDR9t
ZvF267LZKLc/w8OXLIkUTj8NKkjL87oYAOvj5P4n/egftNSfp1JUTwBjpK3DDIe7ZC796j9NAKKJ
lfgHnq4vX7NLmhEGC5MO6lqfdMoMnXwBcslvC3NE1+poTyrqq30tGmIsyujUNNOhA9Hgd24UcjNO
Iw4X9E3UEdT2k/kBvZDvSivQ8YfN4iRp5SnP4zsqsWQzGXgJ4I36/6Qv/CsSydRBAAqHkcbS1rB/
HXYa8OvibuAIArSYgWtPQLCClVdqjH8sd9jS4tp0HYcfrMJGRFeOxkeMaaq+nMuKMiUD22FCkPAy
ddU30It+Xt//mJhmeaIPItmaOIw6gLO/P7H/1r395S+bn7zeW/XVTHdfrcq6/2TTLj/5r/7jv339
K6m/nLIFc/f/t0rmXLYfb39l9f7+O79rZMzfLBJ/mUc5pm4L0l7/k9Tr/UY8MMIKW1gOMhk2pj80
Mrb9Gz8uGfvzTUPyNc0/NDK2+Rs4Z6C/jLwlICTL/u9oZH5EJn++TXSwgKg7uJRMkL3Wr1QldvNM
r3SLDs7ALZ163QdFOwSazqvWgz3tpqi6CTSaSjZWBZF9p4zV1gBg1xqHmnxAfj5bD0WDcwJPoTfR
popVeNdpZX4w8GHCDVN+7byXCvYKzbfBd8YaZaCF6Lw8mBpzNLtIX9PABklYn4sFuztICqcsa2+b
gV3zT9/NfyW6+XVMxfv1AKGRpCsWrtivcxUlofUaixyoygMX8bYLnKEPzpUm8OBhG/RjmN4bxxxO
YYNCoqLo+/tXYP2qc1vG5EzyDf6wFkryL+PyKFA9h341/ejcYtYZkEuciHvNfkjd5CtU5HjLCLGh
0070mWwHUDiWrXHSnpuG8SlJaSSrINs1rDUnS2jltg4fcZFb54RtNhPGftHqN50JFyj78RY6BhEw
dnjNGZXxK64oMrsoy6KvwoLf/vfvjyuUlfUvl5SnA3xF6E86tYdc7Jc3yGyAglqhB3CdOsbMHR8D
g66lZRAWkY6gKIzchwjw6ljgNYh+HCbecefioSY61CRqJC6xCMT4G8nqKpPgA/Ekua8Lb6YqX71g
3nFKIpqUq4/qKniRzkV6JCfIrKfAx0ePj3YCUxDOa4MGuoguWlu/ttKQbGs9kmtC27SKaCr6I9hn
Ui7nxr5GYC/56iOxniOR+kFNKpk7Hu1Y4KuqOGCsR8EYdy6ZchTNMpn41DPzI/GQESsuellB62Io
x6x1YeQxyF253TOVPKYTnAOEsNEFzG9GDFCzDXDpscqWEJWECzzoWbyzgF7X7KyQGEP2J3VlYUuZ
pCthHeSDGduCmIxlO5qq5cMa6WeMxnzV5Yw6XJsHSL2YSddNqwHEad2zrkZir5ZfHRaWQbhEiRGz
14KvD79rLAfmIlXJZ3tDc/G1abM3QAUXPzS9PA/OhJtCxlm0xgM5oqhKCAnTqVTCrAJ/wMmgpyMV
FdFAr9AizJGgIqfgAZUpCUbwesDUfDm1xihiorG2hmgrgHXVN0lNp11u86j4kj1qcPppn62oL5Ou
uhIOwnF3kRePOeO08ZGux0EjfYhMIBB6FLA0ryq8cy+hnQpf1VDqTf1NePnAF4bF5oen1Qf9h0Nl
+Y+ixC7tfJtZ1Z5hIvJdE3eA1eTr3om/ifE6aWG2URpMrX74bui7DjduN33WxPfadBuKGWMuRouC
U8fWWfTBKa1qrGGslNS+q3AklNLtM6zjwfmnF/3zQxkOf5rMTUVMAJJjgUcde29MZxdcRJsTALgw
Qj26HM18cusRz3Zn+VWFp2Lk4cOOhkIegk9YJtbtzOUoR1YnGApfFcdnPd424ATX2EDpAUjcE2Tm
AQ4LCTEsxzNA7VWgNK6UHgCb+2YWOEnNW6m0z39BnmSzEf16swN4NlBXgkK0UQj+tcyacqiDAcnV
XF29r4zmueTI49o75Sg4hB432FNWZsc0Mm4WGQYL8lU46N9hiruHHzM7703AJkRPZ0fyexFaEN01
rmLyHlbzUGyByNO253GbKj/hD7vP7gID+cbM3Qhd8Xuqovd4ZM7WqpsJINePIkvk1i3+lCtEk6vQ
1RAU0LFapvd/v9TJRYD315WO4HZ9qS4lYHl3Ebn+ucbUHX3Kc06jaCMJbZrMjQgtZA/aGSUhYne2
y8FSzxE1NcdmLPPB2daTby8Tu7QlU0wXrEnDMshEw8EmpKvsFJfyChPLO910a7WoJZoWywDDaqRA
CQ3Kts4uFAKSUmkF9Ifan7qZZlH8PqNTMbPshMXsXeBiG5xyj7Ax4QmQm6SIQ7TzaPRXgd0+Lx/Y
j4SqCO8ybXzOBoT/SfbuDcbR7qPDoncaEMiEDKkj4xmJ/01c83ooSXbCrJ7H1L61hn6XQGPA+vbP
qlwpf61z0RRTD3EYXkyrBuDiv36wMu0LzqcxDCwUOElSnlrl0MI/lqW4lZmD1Q1FyRR+O7jcKDB6
rTskIVGyClOUk972hnu1yLKqIn/H8n9aBGIpOsFVDy8TxlWJqt15qpuHNs2+5xQlCllJ8OQscUtd
+hwF123nfBNqhpAFWJx0ywcvMw8z0C9syOm3SM3NlNvDP4wFcVODOEq/lHAOylyUYXGzYZJHLFzz
TOvv4EpmFu9Zy9zeUTRlWzB9vbogG2ZekXBnbhzJ92SmSHm0WsPE5LnPEdAbyL9YvNIGPa1iia8c
rm6GDrYcWCAmzJaOtisU1odqJAh4gBHIvBwjRCeOCjjpSo5WfeigoiyBL5fuRKfU1iJjPWMho6ek
HdAB1HRQQ79TGCz6mWLAWHgKAArQQGsZM4JwoZ5lY+DnXX/InLTFi5AQCIRNxvIV2goYUAXhkVhQ
yjG01kBZ0Lj1wZuXj/T6MWDDChDvhLuDDqPj42ifgSVfofngAYdClVRoUJVh0XKMhr2yMCQhQCcY
Kj2RuIiFJftMnGjv6VzcTz3xPKOBINau+qs2UY8Uk1Ry5A1luc2hS9+20zWIyooVkhgrNb/1Rr8t
QAETuDtczsV9ApIYbw11SdzCqgpiDDHYWo9U4k9Jah/NPsEuggO+nrV2P2goF9xyk+PGOQ5tSVNp
O6dwngaOaCtCLpF9DKhPajEqroVsgEjBedAtJS3A3sRHVTLHlmfCg8EmdU501ZKopc+vU/RFqg1e
/Jm+kijykQ2wpLMjYGh03bsu5ze7xCYex/KrROG8xNkV23zYo7knl2r+igbL4JUhSgj64rMGVqNL
xbI5mE8u1znm5q0ysrXEuL425jhgPrS02szreMjurGjyRyYXR0JT0TGnPKmBFEaJ/IX4P2s9VEBV
6Qd0p6XhMtsIXpUyr1JS1cJaJ8iZDDddOdtCXTWlorHlGfR3THrU6SY2+ahkX51gP3WrOap8J0dH
neT6fD3pgCHa+TEX9YEZroJaKb7sDuyICr3mWGLVIaorRMzqed+upiL8axodWnnnNURaa2HNEYSs
ZqIUSJtti6+hiRjqIQ0n2gZ5hq02g9m022HUBt8aaVWPfKC5KB9cQkyRAlYCsexGzOOy+dCxToq7
PDCfuNpf8xBjUZiZtIX0+k6Yw65tuAnSrNNWk92+V3XCxUqC4QqXKxbyOburZfAJhReshUr2GV13
hhgQIT1CbGlgtaXAyjVhwtOc/DJiJA9X1Im57ZO5PI0gIE33vq0vgqJiXEDMhGEODloyDT+UKXTU
7Em/6phA7WuyLP18kWZNaapWtZbxR0SRnFfTJyFP0SCGi4Crkdim4tUSRX2JNoH+9xwmh3TQuXeH
pbjF+F+Knu+y1L4GRelSx9HO1Mkt7RTzxaUAb4guxq7OrxSsSSsSAXlM5rhgEbbKs0amgM23G8Ta
Ps6/QbK2+7nRTloCuC+EyypL62mYA1+5s7sy3eaQG+m2VfGLmbnFRpXD7TgZ2srK7MVUaWQEGKpr
RUT1KrbrO4AETMYV4XaEfQ119CqHaSKzTT90xDQUPfptDM3Ctwb8411uX+S5Ye5r/K9TVxx6nbzh
3CAvsnfOaT4zlwtjCAftBODQRGTJKqys5lJV1knq1dlM1LuhI31qKtbdOGAyGU3vjCveiB05tA0n
KW8pNqUksmmyv1D6xGxHxcE1i5txQtve9fAs3PeCsIGVGbiXpBIPl7FtbsAcblRoA6Om52ot9UGL
hGjZFlYKGpDf4sPMhwU/YiQoJroLc1LvplurbSYbDtb5avB6byt7VkXUED/u1ycZs6ugx4W5nVqs
QMlAmO5YXIo2qH3N4hxrVMa5VaQX6or42cioTd8DvIaCA/sdnDPuh7ZB8hByVrgQrjp1WkAFlnjR
zrZyrlodQ0msQ+KbcuO2scF1FRQT7jxTRCafVFfMbVvgIm2TMEJvoN8PwtlYkvZhIFiE5RL55bb6
N0RIUkqxtI5D/dB6KKHzxyloyYIlxc+Qt1nRhX5bOovdFOVYoR6nSgm2GOR5YdG80vKhcGRl0YuF
DQybArGLNvCgdjbetkzgB3AWnsoDX5qAP7JniveixvCvguhTzt5tOnlgME2DRTMaKb0C7bKFZYKX
taKUN4tDExcXlEObOmhZrC3N8NMoZHRvNxd1mvdXaUUYWSnsZxMDQz1DjbEJKR4yxqClwe0Cvh2N
g5Wc8E5M21wr6Y4yWM0qsJ7VhWob4XOm45BvskRlaw3MJFOisdhM9aM2649Vc4ts7i4o5dcQZWfs
NA9pHePjJepRVMmtmM1PhEEACafqph5tP4W9SfzuU6By6lmXmjLMg208przxjJG/DeohC4yVp7nX
biETH+HyUbfY7ovA7n1D/yZhfTWMZ7funddq7n2b6JJNUXuXpiofNc7pQBLSrRHHD4aHKsGFwIjV
9ooZD1BWukGpVp2d0blDUYSqP3HnQ5oVe6mgiDUC/WQdqTXcmUMwFN0Vp4X1xPzjop3DF5nYzoL0
Iw9EuToKVQ/WuDAzVKt5sq6aJWWUgV2YLFBfpoBMucWVyjk3OUNMdZzPH1VqbEON6gc3Qc6pvlLb
VtyEwxkphHEcqSA2CCr0W6RwF3ovvGMe30wt3FqHkG0B4wMS/I8IrWVGSE6gjBDAZdWJsXOXOdc4
h4dtG2g57lF5mobwquZd+GQAgzixOsbVyZT7rO8V9lBGx1nc8bAYbQjkRtoXgnperMjurAz6V7iH
cq/081bSwJm4I9MRp2kt2DhmjV6MhQfJF/Xs+hoRcyBc7K8pEa9uzPIuW/0lj+KHoOEzo/mDPsrY
aEli7phA7Dw+sdUob13du8yVOe4N10ZBZGi03NZOaAc+R1tIS8uETBocQsRUQ29xPTr/MYIGzXTW
X7U++ClFOTOsBXRbJyXfc0BYVQ9qKT27dpluq2RG1TTmFx5zqLuu6xCym2wFSFdo+W2Znz6RvwOA
bXiZiFC8BJfDAAItny2v7aXXUlMAXKjkEhfYphyXuXTN1dnHbuhPlnFd1na4jhdiB2lV2K+a5NmY
dXqMyqu2QTO/hw7/m/3jrq2hkQZu+143yC7qEakh8aC+mFoDjXEfcg9412Fk6Jsu1NcFYGikF0Z4
GGv7lHkMZwdXj/2luKWpor0Gifv+9TR45q2d5Wye/dxsWRZB4Gw2bd1L9Fw6HgzNGW/RtxnvGNw+
mIsZuKi75tiYlHUQIpoN6pYdqLz3MGQzC4NoH8dJu0bmsouQ6fuWeDfryPRFPk079mfpFdo2yEty
3lv02fP4wbF42PY821pz25fF3cSHtx+s/GMCHLwqhbthaLUe4gmqRxJsFOp2RukhWm+I0m7DZVVP
6blFFT5BbeUuqW9kVxmbSp/4hKY3us9bNYmvCboahwYY0dJJOCgTl4l1fDbmDU1Zjb6KcZ3a+JlQ
qF7XUXOQcX4XB8TcxgpF7NLHAdBNymX3VHgLlHUZIKNefJI5NjLA6ONGu7WyKb6rXdAHibLfkxYZ
UAn7l6Odu2cLBnpCUOGx7fOXwVGsGa5F1Dp6riwgN5mlx0coczPb2UVwnwDPXOlRBpckohidaQR0
PdnANXYNpKQkGo3s5Aa1d1cw8ASbQkfFbSg25b1R2I5PpkF7GM0xXfdsdk6tb4OuWeiWOTDnaVXx
Ze4ane0T5X+xBgBAg0m/IRn7bh7I7qzNgN1Tp1JEmyJjVNM9GayrpsNkbxWXI1HI4FjpZYDyIVtM
qmrrdawLjWQTgcF+13poOzLdeewlIgwRtDdNLJ3DjEqFvlnBUl07+5AmqIM/JWPZ4MAxjH6bBw+F
Sx9hQDLkEuDVCWbI6PN3vWcG6zZrV6GxU3zIpDc0HLfIm15JqjRDDacIBCr1oIdQvg7e9BnKcCWN
bwQ10WWRBZuxJDiYEfIJgO5IP6XS/VTLGKnOhJFaFSAYseAAUBE8qmy+yEvr3JrkY+Xd+0ADbMX0
SD6o6sENtgIpPmKqJEEeyzaUEZOjpxqnGHfeO+7ZVCzpUlqvaS/uhGZ+WwmApdQrHt2GefEMUAxk
Xv+lGqobr25HnzQiLzVvvJCTfGG7086wL+Oio7qQ+mVcsi+5sn8oqVb4TjS0fsRtQL8YbqEiVOvS
9kzk/O2u7VFPhy5zfVp97dqMos9sNn3Liz+mRQhLH466nUAORss5JivgkpqNVrNuqE/EeaxbsfXc
eq/q4AuyVrsuoP7AQyaWb7naE6v6xG3k3gyNR+SwgdxzfAOtDBAfZFizm004NzJD6IBS8TmYh2ST
VvawYWTfL3wTRDKSW3ZcLrEiG+o1YNxk/fOiE66jyiyZMC5KDqEeKzQhIdXYUvtISL8ndGbGIUjT
Owu6x4qMj3M8Nc2J8HqO47I51rTmiD+l565jU5NjlR9tsGk0EK9CaWU7vSZbdmhwJQ3hJ5IPhCTF
lz4mge+0MVFYVf3dLGjfMsjHbYbiDM7DYfT68kYD1rLKVfSJQ21N8lOxSlNAC0XVZ7TXkQDRfy9D
WIBEXNtSAwZiFSWF00Jg0TSqEKf8EKwKOsISmUg69jLf1lTbq6Zl6XMK6Kd0y4TfQizaIJm/toJg
XHeOKTaI3t5hBWwDmRK0HbgGsyU6w97MxakB1dddUqpMeeYQCtkhTLaoZTvfDAiEj+RzY2cYfASy
eQWikxfzEqfDPnYQ008lShMbWGXfoHnua+8lZCOUKVWOiqrH1I32XTk7OzKfqT3j5CwSIpQcb2rW
9o11i2YvIpIRPUVPY4TjebTW2PFEWYUXLZ1elEeESdlxkW2RmLG/D+k1Dp9PFrWCvoNBO9B4NyQF
hTCwy4lJuTvLVDU619xA2+9FRyuPbhIk8ajRyYIE+z4+UGi9qKS7EA2NXg75ftXNxz4F5GczONDS
YRv0rtxiGulJkXCnx7YddyYQGTAO43bq1YsNtKUrbxwSYG5A69FVsNVVMKNZLKNUHTUMvakmnwFZ
JNeibxIASzhYWvvAJ97fVKRJwEZlqUgkjJ+2egLfuJzGQh6MtTzuzeuh0GjvE6B2MnvjvrbbmP5k
j2pR9ee2GkEW1u2eUCSSLGMW+C7EQRjV37qYseOGS/ez2oXoQKgC8ycOZ1eTzUKlWxssuuCEk6K4
cHLmKxIeF+jzYkNcA7CjjZX238KBIe+AMYki0sviUV5TJV51RXJoZCx90xLnqZ3xHmD7rrt4Bzwe
ipCBljtEkAPnkRDv0b12bISYxLicM4jlm0REaBO14HaOkngHof2FiLApvW+KFyzA6HNrPJZxglHK
xhaTyZrTbTr66XxyQly5LXInVSj0l163EUzneoPeSZZOrMYOQSoVYyv8VMmm0kLaeKF57N0m2mkG
A1L6IBE5k2ltfodaPF47yHRmoXGnCCTEcZY9jhk3XTInE4a3/l7p/b4O3bWqMQ0FkvZ7yEKVAjAN
pvhpNsWdrMY3N4vSSzfwxm2FdmJthUm1AojyFgcPhAKuZuDyeWO3/g/zJJl2KtMDjnLIcLTikLef
Zi0+nLyAbJQSXsOUB/V84MqD7LDFkNXnu80gMDIOvPqxpZkQ2vGBKplcdcZJIxW/YV3ATys9ok5H
NOtrL8yb42w429EaP9IeR0KRuzE2CvkAegAeEP4b2pxugLDoGNtvYHDTrTawlBQmWSrpDcL/kMYq
g5XRZnycWu0dcjXo0TGSVdJPjJxDkpPZDT4Ow96lgCvWyigJC1ryc6r+mOr22a5Sor7h5se2Hq6t
eRlDUeL3QUtjcYq/03hpMWN0nUlL85tFoydSusnWNCFIXUZ+PR2lZojNjS2dfY1fcBVZ9nPkmuib
G2fXYsDCmCawE5mPYSFC7I35ZbnMnYVBcEtU6lfTuJCUckbCc8HVM0ztTk7QwDOH0aPI4x3WMPaC
7GQa9dEKW411R4PHS8IACY9kFZGgo+yc0Va4JymdhpHV4RJbTuw09HG6wG82sAotW30lmD0OGaN+
03bBZuYjjdS53i4falI5L6E7vv78CvJ+JzTusoVoSUW7eIAe+qgc/J85WMY346eckgzQwIQN8U6q
RcVkQXSfx3yb5rSVfoZYXlx+FQFHdhUwzXNIlRZ68T7oxXOmimnn1DajT2wtuNdbOhlROr50KcWX
Ee50UoP8fCHvjjWXfCciMgzmhJh7WJHQ009RGkbbsfE+MedTmrcG/66s+LIJgQTXTI9nuHJ96XqH
OX4WSeJctJO77sM4hpvaHfQIB5duRFtVhOxQgtFsRLQ6I9sZVdw03wIaRGrHXr+YRZsOBUOv0c0v
S+uY1MlxzMS0f0HHwSln5v2iUWUaCdHcq/laaJfsE728iSPWvY4VdOWWh8IoRt9M+CRwlt2Ywt7g
LeK5R+Z5C9Y/QyQLzyPeFxVbix5gAyisdRXyl8mhBGCriePwbCQRR1Zv3icNHaBKoROtDGenj+10
iAfrgOqsenEScRcoBw0/aFvSJUhpKfNsT6v7LE1y7cEXbasgnLa9RNALDn3p5L4jNE+PGZYDyjV7
ulCRvZ0LdRgzDEdEeVb/ICaJBAUCw2TND4PuHp22sZs9VlJUYQsMeCLq1jdnVXL8no8mewqRDmgB
9NTbFoPzOhbWnVHZV1aG3j0Yo4ehTk/2wCgZByTN2Qavm6Nzr9GaSkVLgViG/tBZdwBKv6vSfV+2
W9eknLWbReh20BtDAoJnOMJASKz6sqNR1NDPzqoq3HjhR4lWclMPzl7W9dcwFA6MU2T5KWbKtUku
1GZurX1FPb0mC3o3Bi0NN5sOVxKbYPQDII11GkB4E9eLK3SFOaBxCp34FMxuWbyPWY0wl4EycGfU
knOGhJqbjzCIld01fCjQBrdDCsWMqZamQ3fH7qh1er1GEYrjlH/9AVWF9nUeE3c3mYBL8+nm5yF7
WTMHbZ6Zid5WITIQL8BFyk2SW/l5MX23LuOnjnWWHqA4J4w8ejLDBsWdH3DERqDI51IE5BpQCkBC
MxK5izWGf0wclyGZhypnVU6EKCwa3qDGqlohkxkCVID4KDU8o5CVzzjJmFgyqfxxQ09dRl2fWoep
A40C+PgqgI4MSLD+FAE1ww9oTIzmN3iYW1cQohm7xpPwuocY4S2yWmIUYpN8khyCN14Pnc8xuETr
8dEuWAPOd1eVjagF614X2eXKToBeaEhZC7t5NmJ5MfbjqY9Djjw6+pgOBsiURJxb2uuMnMVqP2bu
TTeXOz0droVg5g5Zy8uB0zEi7gb71nXa5ySC0N4Q55Btl/7oeiFOgOWhg2r6tf4RdvgCZoKbFvPt
Ym7/GdmJjqyPwi7PkCa/l6EpYKtDNrGjmu55shFFeWLnSOsq6MarmEHt38+fzf9qTIpgSXd1qhNG
P7+MSYWGRTesbEZYKAUcZs90fp/ZHt+T3LwNl6yj3GIao5WHQeHIkyQBFreZ6N9/oHK1BRG+dQig
sneFg1w/zy6LOTgVo7NCHvlepi+ZoB2qovvJiu8nL33/ef3/Y3LBP6sF//fuq7x6y7/aH9HgHyLC
f8gG//jr/y+aQncBVvyNphDKcRcXpfYfOOb/7T8+4/Dr33+XKx4+/9e/W9bP7/+hL7S5aRAEuqZk
xflDXmjoCA8XZZ/Bn6jN+IffCVy289tC7dAdEyyWEKC4/q+6EKIXYkRd12ksMIIX8r+jLjTgPvxV
IqFzBAASKUzHABRGGAGv4s8SibZhha+NSq7IsFujEY9WzkCR0+TBI5l4aLSt4xC0CJ0TdspURcXe
zV9dBDgVR7IjBK0H0uTuVCtCBnntZRWm96MENyLtY0JuGRV2uetC+8vCh6bH6LK84kMy6PNHZwlF
syuCn3Kr3BE4bjEM6pM7e/pg2VlLTZ/vKJjY61p3Ddv1KkynB0u058pxn5tifhvcVOwdRW6eN7Cl
pI+SL2bT9UIciVC/dPXy3dY5ugUhHhd9lifkkjHNA3gUxDRxgFqnVdkfMPWO6ywy4l3ZlR9MphBC
Su3bNceHsA2f3MzbyyS5Y2R3aWUJqYg1TXAgkWwgur6RY/zJSG2AgpBcVDEOMDegYYXG/DFnEN2m
mKi13lprs+EeVKmuCodeV9PfSLuqtz0NK9zjt2FYfYyFDvPVCU+F22+mJroDxczRXjB4sa3prenr
2q9692t8pnrnidHp0XxM+X8xUMnB+nCHjpahVT7KkIbiICIy05cgmAl3lJaAVnaWnqSs5SsU/pHk
uZ0RFBdI6j8xDD3UaX0kW6DaNJE4eaGQq6WrSrQm5XFb3g4BVn7z2lY6IR/TeoIQEXvON//dsH4d
Y2iX29CGA1JWzSbqrTfPVDF2cHVjLW0PRsf4QtzLDo7AUSfRIyUffaNUDLI4QJdNi7vrSiSHibUL
NXlwtTHgxCovDW4TypHgXrqBz1giD/o3yw3uPcPXNbzEbfXZhyCcLbWbMgz5DGlp+FOrgRfPOc40
qECSeunp1wr5e1GKk+tSrM1yus87gr5TZtWK2S3uUEmHJDmFLtp6TA0bZ6bpkKMvOugBTvpRZvU2
ORC4lDNTA4sQ6GyeQYbDRo7FS14BY1Zgq+aCeRmdBYuJZV3K/JJLhMPWbLMlu7zzOMNXrTvzRzBb
wOp190a2zOWCbD6ZmCBOqsdfbdc4TXy++lbkuU+pDSBjT9DtNd2Hz3KAfpWsC3TLW13QoDGn9C3o
kheBrHWL9V6tRMLBL2q9z35YfDfNhgXgGWtIuXbKmkx3KFOppGabGJnsJrd4EUDg0UbyPRjJfKgi
fTNbxf9h7zyWK8eudP0qHZr0CAxgA9gABuoIHW/obZITxKFJeO/x9PcDySyRWeaWmpMc9IlSKSRm
ggdu77X+9RsGcykmGaUQ7qmADLRoBzDNtg1PBqGDmmHTLDJwzwH51xxnACircC8XUq+WtcyYvNfI
I2qZyKXWqTdFPkGkAgQ3NbtTLx6jOVXQDtXiaoxFutC82zqg6amL0oPWl2Ofi7H/zHEKtJjoOMlI
0tZmbkbz2vH5pb4i9ly6cq7XoD91Xi+b3tp7JJIHWgqVRnfPxynzD0B8bhcW7iTZbixKgqzIIvO4
ElhzTKkNuLbnS4Zt9yW40UzT1rJWih0h2CedXaizQJnsW0gAwobZucXGr8GqAG9qW+M9cFvOsAkl
v2Fwxbbz5XEU2Hh7uO1Wk2sqphDSDEUbfp3LMaJXdyperS7X1gBtC4Moy5kI8ls9ppPO5bgZa9SB
TeTYCy2S2IbzO0KN8pY8zhzFbX6mCzWfIONbewcf3K25H33cLvMiOLgutu99U10SxBufe+IexZQ+
97CyBYBsafMUEW0am6ymMCqOEamCitR6tlEB7g1YynMXCTtabhyBfCfb4+rqz9W1gvnKEhwl26NR
mxMNkF9FXXUK3q5vC4UeV4XWxmLIy9J27n2W35paA/7U6eYiQIE4x1iXLMc4g6hB9+GQkTpPi8p/
CFkQh/wQQjP1LO+uKrOnIuIRaYQgoXVY5YN1BtATrHp8kbiAdFYSe/Gu18dZMJjM3hOe0L5G5hFF
OF2kpKW7RF4EOZwnxcWIP++xvggeo6IgUaVWvCXwFh7vwVkKzwqBTnsX1JjMmUXbzjQLGF4beaVt
22L+w+wsUqOQlAD4dG3/GOfamTVNIT23v3T1+lnv0HZDw2CMESSk6Ip8gWAQBSSkHl588Vh0hr/w
W3IdMdQK+6DdgjlYivG9RZuCcaWpn1racRSy2THHtGfa4Is5MSBnA0w5kd8rBMPvs/4sAcTdafa6
xMJxWQDENO3loDoXhQvfOIIa7AkxQikvonleDwvPG29ESzDnUMCPM2ILS722ubNB6hLZxVtMnSDr
KpjCG5KrPWrmQHnvQlZX9OpWpRhNWsLFAPpTsD6pnaaBeuPahBkLdWAslI76wsrr07hOeWIMCC4e
bsOLBlh0I5WkXeBAwxi9q7RVXKCE8cJNaQNAtK6ZbGW0HIKsxcMjKYhXVMEB4FCdIGAqvO9K1fUn
7kAqrOeCvjGhLFd67hOx69orDJSXRkGEhhd+I455MZZCW6uJ35DDKaIrFod7fDzPLF1+M03v1jSd
/MyxE4AE2kzP433yDbGV/QWWKfeq4g6ztokedYZWYBodTHOTCFhPmhdhewB4UBdlVh5QqIFB+Yy/
sc7CSKl9Yt6Wo93uYaw1qQT9GK8Dj2Y0hM9g2vCVhoY4HkkCcQgxpGNzMFx0Pn1Qio0sq1toGORj
5puwd8/G2BgWEgdU9h0mITJF02aqWPuEdZ0uQ+NZb2W9GPAPXEDF22t6kCz0CO5IZZLSoDeav248
5YXRHB4urnZK95cyhD8t1bwkEQQmd+rdctp71FfgiaFk22Omw0bajAjJurRMuUWBWHRMdeeadg8y
bK6Eqs3FqLOVFirbDgMs1e0BsELyhYAFoNRF8LRcHZJ1URAyMvDg4VOEGXJBO1eH4aMCXA1iGhz3
rnNoKtGfDJJd2IFDVkTVcdI2BITHzDzHgxkUysqWFmTu4sm2yjvk9FdgoowaYsEgzPXFtulU47wk
WYeshVkK+oZWgr44G+qHznGUNYbmpDh5pJ+OAKasQfPMDc6l3WLCnefFHJexdNk6Az4Cw2QZ7iba
aTiS/h4U1/nIRlAoOBrq5jmh3Hudhv4aUCSDSMh1GOxDJeql/4qJ1M9+7fNUB9sM64U5j9gV4hiL
RjxRMECGER6lwbHGkGmXTQRqfJqHjdqwGPoV+YR2hY2DErI5mqjOmXCNixDo81hJYSDVoSpuyikL
Oc+39mA9t2V2z9iR4KY82aDDwQJXHWEe2Y3YdCpRPHVaH7ekvQ2lJAdc3tXNBMbglbuwneakxcFQ
jwvlzmxvhQEHFTHIRWdiOznlKmBLu8qtciCLnKpHWMVtPaXOlQGMqpY0bh4SPVzoftut+sj/RpwQ
IHq2Q/27rWHxQTvCcCgKL5kyoTM1VW/l61hnuwpPJEgLNXucnypAXBXIq5HFUGzdjWInvMoB4vOG
qgEi5SThH7CfxRN/ehGMBDQA/sRCr5wLwyN5tcYcsyPaIm0vJWydJyp/qi590beCNEFcz+A1hbC3
YEUwLIRwXSCpae2uOCkTDwsQImyXfRw+xWoioQUp2sYp7VUHCWCRwRGeIc+5MPQeE1Zx2iVOAIDG
DLh2dbiqScVEu4VO2CFtD3Lr4KYYP4VI89jQCpJuVb5sWl6UwruNU7S6QnkCaoNnW7SxtlQrJmx+
X+PFbmzqtr3LizJcWzbagTEeeGmMeqXh+kNdWtK6ixiGHqTXkmGp4UwzDX16WGy5k50QG5MIqH0K
j8ygnu9SwPuQNJsZdwqdgUqNYbn5wgjr6yFtVSKEtY2hq8oqdjDh63kcyFrclGPfr+k2eQNKfYWJ
RsRQYG2OwTODbBBxYEkYJtrCF3gRiZF3Cfc4uSnqeovXU7MYQpaCbJSnXa0tM/Li4z7ct+kudLEZ
qUNYynIsTquegHkZMqqthb7qU2zLaoNIGg/ucUhKU2Li5VXS6TRYh276BtDfrZm8YZ6WyWEVY4KB
nUSH+33xDc8UwDFyyxYW5SuuFWt9dNO1FVY7W7HMhQZsFibWcVRjPzEkZX1VmyymeoqfTKLXDzGc
jsvea0+Cpt9J6zFNKudetWCM1kESwPWrl7ZbNyh6S3NtxERqCLMsl2BMc9eqF0mAW7PnupImDEJJ
F2hi4WIBwlik78iCUqN1pOwlbjvEHgbOPKVOTGETzlF4Mvgfl7o7xShgWjuzVddfYsSDcXW6dwK8
I42kXXfcYgyonWVa2v5Kwo2bY263g7VN4obWLeK4UU/CEawySOVFUVgV+BZ+yTlmwKN+gt/gqnCS
eRDKlyZkw29GfEWCvNgxHaF0RzV0HFj5gjAa5i86D6wc837JQwMlr6h3pA4OtB04ZTk+pb2ixXsy
A2A7sMfQn+EzZ2aUdz3GVcB556HCqKWSOgO/YukE8lqY4WXcRZeFKhDwdmNM1xqe0lydqH0xjyPt
rChQBuQ+JeyQ5YikMnsVRtGTEk1j1tbetwmMYgrbHXL19fQfx/KfkXNAZqvpdrEhXCNAO8+GMFuF
2JqgOIGl2T6WhmfvIyItTlhTORmHb6kTpNDk8arTXIFvCih+2RUoLGI8mIK8W2ZVRZ4xhgFBhCOf
E5+YUd0wa22NeRGYDWdGtRtiJG1JeJSB7d4jEvbZ4qC1Gm7pzoukMZcNCWAMaZYEWtKZyOqx880d
tt9wJookW0XDXkxzTuL3tiSvQZEJ+kMzfHeFZS813YJTb+YLwL581ybyRR+x/rLD+DKjB6L3tTdW
5Ghzt1QxxuioARgyoAgeVgO2alAYt0QWccsa/YXLh6FsLs+9irF7VGFIEJm1ulRz58Hp8WmLA061
zOSxLTudlWq46vEKm+dBjkAu1qONSE1eZ/d+MvgbvxEEQ6BmVJ6gVWSmRVqV4QTeavBL7LGoFRhl
YiwiGHUbnY8Je5BuhDCffJ/3TRCqsKR026SdsVASrBVDfzwEJa9RY8pvRK0lS3hU7CkKcTjRZZkt
s2guyNSe0X3A2umbXSFM6PgLLMNsGy6BGtTL0jWWbY7koTSRguvVZBOChReJhHbKPFiK5lSJhgN+
4XvIvA9RlsbzzoXGFl4rmQniETmLMXRJqiFwA5uA5E5GDDEQVp5XbAdFnpVzC+JQ3kOIMQZ52Rsg
/K07Xg6gGeush3ymTrWjGpxhM45WU8U0oI+7+yw2LyaTb1slAAjuflS239zKmxWma+7d5KXzCg21
hbyk+QjmmWLv3Fp4a/KjKavJAsuIswf66hzIU1MPJA+2G1XzxENvgsqCoXDJcLGAwBEA5Gi5+dBF
sP2GdNy0fr/tFAjzesYczyiWbY26slEPEOzjhd44DzIYn2j+odps4A09OAY+mQkRFs1waVjWaaQR
VEkDQdjazmRRbXIyhfx+OIQ1QzPZPHS1uNXDYV9PuSZVoxxI4YnVMyewNtPEzPVdSNvxcJpoMK/0
uj/nZn2fcshM/wpDGRxQkGx4pirOcC/DPgB/Uz90V0qi7RNLrzZa2W6ikcUFO5FdKIdNgqSy0bsV
no07MDAsfUzjsvC0u7pWTgFHCX31GVfmN57v3jqKhry/iC8MdZrYZPEVxI2zzAu9Ve6tUo1lHYso
bPgIMxmUptqlkj08HCF2mD48cH9o2YSTYRcDfoT91dgayya/TVPoadh5oJFTLnosHJZDpmC3Q2IN
07XmqtK3gU4D0vrwiv4PZP9bwn3j1fPhz0H2m+SxDA6fcPW3v/KOq+tHQurImB2OA8tfRfn4W7YF
onl+INE7Ghbg+7+Rdf1oSnIgK8G0IMHw9/6NrOMDIDHz52evgRi6/R8h66r42SFYw/FeYrgu+da4
8eh8i4/IelLYJqAvyxqwFwKA4Twiw31bEPQ0Ex4tpYDAvxYAgiMw6LxHabsjmxNHHh9lRZXeO/jP
DMACWKdcdBKcyID6D6mN+t7UN0Mk147anIaZh0AEq92KUF7Ki4mNN0Iqt2RBGjBYEIAZmlVenVog
U2kV/1m01rk3ECzYeGT0dRqjXqGS3YMqhiVCuWFyj5l50DwbZoolzMTY88vhoY+qdVeRrRyooBy2
RZHaqnVzQoe4YK5GOdsTUElomb8qTVHPtDRscZlUAIGGbG4rosamTXuJ4vgmQ/Im8AEKJJhpjEfx
auy8YQ/PbNamIxrtUSL4aYGZ9fakAjpaZJqDEUrpEXRmS3ms4PPr1L47l3ZyJVMpqNzhONbukJLo
CQ7pTQEAooleisDbJDmJGOgv172gbgja/jQpvLO21/GaUlYlqTbM04ozl64GLz+VzrjG7JvvHyyA
OK29WYtTZHP7NFW/N/Hg4+hmEhBcVyeUteTuYRHvQujrbGOV1HDlvUqC0cBsqWKTAo8mwHSbXa0y
vG+8JgT1r1YarnRnlY8OJwdiPcn7vdrDX6UFyTW4ntqah3Wj6bdI0xiLxzLcqDCLO9WT7AM6RrsQ
g1Yy79Tj0IY91FgY6Wl0AwjmcZduCzSCo7ckX9FbZS22vcJpDRIVdH1RGQXsZZ3s4S5w5UrAjAZ5
mLlOezBSxG/ad1FKD8lg2U7Gi7c6dYjCM474qAQI9QqU9y68xtaBya3VwY67CiIDkEpSaLCAWy7n
mPKduQV4XrJQaRYX7kjT6WSEB9VO56yxA+PCuPGmM3m4cAt/7pJeXQ6G2a39Md2YbvbiusWWILEV
uH+wQzUzV0v1OyijvU6l/V2JKcjrkGakuxtSdunBz1D5aMm9lBiPZlRWi4ytuVPqZgfaGu7UWKvn
pgWnX9AqIgWrF66CP79Xdt/g3ErI9JPuc8R5VZTByhR0LuqYnxWts3AqXFODGEtbS/GNmcSV8cQR
KuVFdGW35YnM6scssE/ChpmRC/AdBIlc2Gp9RbT5VkCVWTUdurPBso9N2W4qJjyjIhf6IM8gD1lw
ovyN2lIwGOiQEywRPAizAltS2m773GtDbR1o+ORG2XkRMhUokLutEmQDq3qsXvD5X3q9f0aZC7+h
nLheoHMSryXszNheJ9+jkD4R3rR73OmUdGVO8SWTalyOkvjcgGvXeQ0YW8llu8zKnlC4OtO3UFHv
0QnZbNB6sAtojkntzXWILkQWztFVHBtprfMuY8eQlPaa0Nrn+sxhPkE7C66ZTKhwUKANMWrzvMvr
b3YMraGxLfRdCG8GF2tGm8E3TCi/JR2lwGQ3hXgJ7xbVDmS3XoGzZkHVp7oadoi/yeZsKTErwu92
hk4hlyikTnPNJiuDiCe7s5aFTZkcOMFzW5CEFg7fk6R5tD1Hn1cifpKJeS8cdyOz1ttmw0Ctm0NZ
LBpWtSg6L2RDBeYJpMX5cZDAQ29J0Fjp8UPUYxddEOmrRydRUq+Fx8ykj5yd34Z7daBrE0UBlqDp
p0Vr88eyWTgZoLewm3HdbzYpWmVTiJUqVQJcaNtb7GiQCgd4faJCL4b81k0RvyTJAFioIkuKsyvN
H0siSDnJ0FyDTZAWUwwMBHSWrchQtFkzGXKgyFkK3wWI92FiIsAMt7YdPQRNtnWxOCa4vplljvHi
5t5DS+Zp2SDSM+ooXTikrfVIbNw2d5cRccnrpr2TbapPPqrfGw7QSGuNuK6u6Zub8yAzEVlTnZp6
dQosLLfhAKrr5wBOQfl9VJQBNWR46TMRHAWWTKnlxBPH98XPnf0o9BMRlY8ypLSSJUG1BMTxWjFk
baCFErlkYIKbPSFowVszDoyZJoMzJGNL17vi4qBCynlmgjq+96InNApMTJhXVVtImgxTXhEOiIaR
vyPw81rweO+F6G4n+w7DQ9JimWN5kcaIvNQMbaGb0Ed77gIk05hHVbVEE4496sQCZf6/m6bXFfEX
bIctEefxo+ffBO0klpI9lgqdYax4ggeEZVyeKkh2GJXKNWSYTYH+NmhhpBkOoiilR/iYSsw8k4zS
XLWxC8kt46WbnF3NnFIcrGCGs4yKgrP9pg6Nv4Ghx2gr1y+9CJFR4CpPbtlvbIV2zkLA0gYF4a0R
KqHY3iGN5onk5QH2kquhAyavCv3aE1YNc+rUaBkQ1C52i6orLytDuVED1d7QKl113rjH2TUHLAM3
ZOPPXfW4HXm9ahNnWLztUDwVxWrwUDwGfbPAji8Qg0HkbrL0i+E6yBjFenV3I5PokoDRicG64YDm
QgHvnjtJ9830u3VsZ8k6INl7LlUvoQk3H5q4Wk/I0ua1OunGZZlgX9aGWJXdNQwi+97ZQFxWlhht
rRHeJitWVW5FLjUkSgwVu0kfiE5wMjOyxkBDykrAB34BDBEweC7TFn8KSw+WwWBd1CgPS1aOnaJC
Nv1GAjqWn7AdbUYbKzj0RtReeD0SxsgLLyKKJw1tozmJHJkQzzqRPQhZku1oYgaPGvp2IMq9nCSS
0SSWVCWMo+EAHU1bJ1Z2WzrHHdrKAo3lOIktLVSXQe/jS+mCrBuTJDMTcinHptvZPT6eNojjsp8k
nE3vPZNbTUPmHvSaThBY/SKcZJ/lJAA16OUZeAkf6E431nh5o+9FMFoh+ITJPvXIqEm7bGuaIYa1
jGNRag/zchKemsF4XXoGnMbULPC1jieYGCFtKNGSZYyNByUtl57m3HmTrNWcBK7tJHV14aVFaF+1
SQTruuWjiiqWBPd9U9Dll+hlmz5GODsZStUJBe4kqkU7uIH6kZ+M6G0ZviwVHEhPNJS42KPgWIc2
N0OjO6DVrbT8fHAwnCpxW+lR8+a9r650vwbDQOlL0vgWQ+qDNzz6kxC4mCTB6iQOZv76iLqKcGft
uEY9jElOJTV3HkCNXWFoCz9bNtW8yiCXuy2CwSTfhm2cIkWeu0WNjyU6ZWMSLFMEmYsQ4vXMtM2p
jtsiyEXnLN37bhI8i2ZTTwJomu7LdpJEW2ij7UkkbRWjAzjZU3+ioMYxOF2WaKrdLsR7qMDQkL2A
sf3CRH1dNGO0c9FjD+iyeTCqTSFeKgV0vEa53U4S7h6W3kqvkX7qw6oE10KU2bgLRUNbEUuMhTKI
vTMNXXhgKSujguXeQAsB46dOn0TkLgTvyOavjJPAHDkCO8c0m4egZiwI9VvDg12VxWnQw7aPMA/2
JoE6Wrs4H57zSbiev0rYe6pClIEAr8z5taZYZcOD22grZBLEbDHwnA8JIZm4g0xCYLyLcOBhgDEq
u4QwG/JH9rqT21fODtgxO07bau8ndzU5CmEUn6C/9JblpMGf3CRNiqNxDJb46KO+yNOQJGZWt8BG
wB9eYvGHh+4YUp65yO975P4YVfHcTg4ABlYAg1pcKhHeAPGrS4Dj3seTbQD2AS6kb6J5AW+A5qEd
8XhKc9JV3sQeIykuE3C6xCaJwfNqYNKT4+9h1bW9bifvAj+w8CwIk6eovvNDbVgaLVzHhJFVO7Jn
IE8q9FJdDcijwuws8OHGF9lOddoTGAiYAsvhzI76HjAHlKUsAMGiSrl0OgWXbmIdIoyP82DcOxNq
nU+M7eC5QDaMbyoWuW1B/Y3CB799KxvUHU4hm0JB0zCSVZXn6RlvI3b9cFc6D8oWaRj3Ii/pTizS
cXswnYVHtUQWcguPlEUaQg7hWJYNp4akC8hTC3oph1R5tA9IrbIVtCGxCuhDCqU+dSB/LpzwgREq
224N94bpXjkGF/DACbmfvG5sDHHmfN1608RXXLh2R3YyOfGpwxvXIQbFS3PvEPFI2UVLinULVY/J
NLAnnSken11PnJmxuCMnD7uwvGb43R5nZndRllW3Yh6A5QBGEhOyNeaDukr9ka15zjNuL8cmfcIc
5ExUqVxHZXzrMfoxBy3EOLs3Qftb3mbRP0L2IAoP8DLD+2FoqkdYx1unktemgidI15Q39Th3q+xq
6OVBeijC27h1zxIdyRf06MmxyG7VJRss3Urf3gT6eQaXLWipp8omG3bY4fvzrNC2QP/XyKL1pPg+
2v19n4uTEDehMDSXrpK9GKO96cvmiizGYhl18g7vMrri5tRDKalS56GNWg6yWMNVnykV+hJFw0DX
LV/8aXkWsbLqSgSHdk+kdwuHTFHQbfVNeKj8kkJTSdy9hceCTngEyBZT4ghQOOEZ7vPlWDO7+aZL
+1mN3GdHhZCUT+Rh07qq/HyP2cbKoZuuvbuWJQPBYka8sr0RPlh2oI90SuNZO3FbBHbm2KJPD6rL
lGkInJCmyrryEZvIkpEakOm6Y1rkOeqTCu5aOlirxFZ605BqO7eT8kDOGq1xbyqkDugZIv1BO9fw
iXa1Ep8wq4J3oURYG1HZG8y4/BxjzLLRVwGLOLFq3J+EyVdjPVqjpq/r/pswzJeyoJ+LbW4KQMI9
Onzs0Rz3OayHQyVh57GD98jZaF3AEjysrdXaYrKvAGbmph0uE7gNk+wb54Lb/8P3/g6+h+JxSo79
c3zv9hDHL//1/N//yqr6E8z3/jffYD7ryNEtlBkQZfkvwYb6A+aTR5aDJZljS1itOnarHwi05pGD
X7jkp1hJUm7zoyprav+f/zCIsJWS6Sf/UiXGVT+sSd/NKWEgQ1v2XrL3//0xiJlv8DN71uRXYDkO
4gYhV+NwnzA+2wyRW+TZMJNmHmOuTiqi6arDvK0VfQbRvCZYCtuTDH57a10oBaxUk73ldWwSKt22
nhRKsbZSKIQxGw6AAvClQ+eJNwAJdclBgYuYKsqV4Q8WCvMSDw4d0lK4F9N7B792yPN2YQXVbcvI
krLFVKBJANhYeQG7IGpITGPMU2JHb+PVk4RteerD3GBVGvCcYKCB38HdkOP4ZNs7wmAxCBm6cmX7
zXWkmukmsoabocSDo0gdEr+xWSK7Ar6Bfk3S/DK3We99ozyJy+jSS/l+HjVCOhDQRDOiiggHJeKW
nACFOdzHB0rLZwvToMUoN21ALIaVlMHCbZrHNs1W+BEj/GFOPjd845iQ6wVxLhSFjYXjQ+gtzQRs
kGgMzJEHeAcoTsmeJAlgrXgUQRpKnFnuE2w7FYJooJG3skb7tbb1oebBc2aRDF4iv7spR39D8HuP
FbNg8Q2x7pbqlDUTITHHjCpMk3TeGt2NDpBFw4LGvs3bdQ+7YqLtHXK9vFNiY5c2yPnH0JrrlX9c
iheKmr3WF9neF+65lHlyCvMEH2gH/uHoTYTZ647MDrfP94g1YQoE4tKz7QTkAjqlXU+81LqHL5y8
KDpUs7KP7zVLp55kd0WRGO31Qj1FnAUQCdq4C41hq9WdoDiFaDQkmGESp4phB+FPwqSQM5ipRl5x
kCbyxYDsGJRz/WvABlE7LN1pRkhOXnFjg43agQ/ThQYO9svwfBFQA3rPWDDh1axjvzugRstWlnOj
TemshW+v1G48kK7jnYxaikSte4x61HzFIzJPNj1JuVu3pyRBRFDKNoT+8uCkjViuOdBVZGAeMDgp
PjPh2ZBQ4YkihRFd1NRQKB19d40pJpkoPaVbDLLItgAbXFV4R6ik+wUYOX1+G82igcqwgLZtyGiY
mdJ7sprqOhrANsiaZfJUdPMouBgazgaOwYGQLxQgPX7/Vn5XxSBuvcjhnClRso7wOG9T9yK188dS
n5h5MA8N6MNYvp9LQehYmomHsHnp4dKw16jaSdUM2iK3SGAqi+yx19vvEMxnnj7ouzJ9HrwKSi24
+Rz48FvowFuJcIDs9IFc6ViHik01kWfuVitqap2U3rjE/SEf6MCjcJ0pkysPxHmICIl5QgD1MoBW
uBEEECErxs4qMpoJQbsuW2rxxmYL9pA7tZ7Nd2hD2MD4amR6p27yWLDjavSqPvvf2IHZYBTaGQ2O
aA0wPZW1gNM6s6iKN1GD4+VYg7OV+kttWzsMAR97rh72W9Wy77T4rKmsRSVN8nW00du2uQpjDJkf
vjT4ckD42gYFqGpZ6iY1i3mNP+mtjk+uoSjyOCzujHCyPICZOFPb5IYCA+qCokOaaHgbM1uDI5M3
O0sNX8D5412SpQcIErf2aAVbDcecWdJWl8SvFYwDA6pWzZjrvQ3Nz4Bf1R4GgydD7XFvi/ubDj83
KV58s37mmmsLK0SGRaZA8ZCTGyN6d6qwWbyyvFo7fWhexEa6UHySnRpvAsGB/SQ5cqQwUcqND6YF
Xqqbzp0zPHclQGWcqcDKCiRPIZ8ZY3YWub4opxLUwzABILHd26QwzkwBvQTzp2VL8NJcxclNhVTn
mw3Tf3nVWIk2p1QC3zNOdHOa+MSS0heO1QqqyAOgxj7K6ocg9folunmYRCaLP9YFE7ciJY7BC+1V
Bhse3teuqrphqfcEalRmhnIT31XQcJbVkBp3QHO5CCp/YdjTGGfI/JnjG1c4w8Y7W+vv8FALJrR5
By0tXhTkzqyKaTpjSUx4BnlSamG1hzG1oBNGpaZp1aqo1nTk+QnkVdSnzQImLXo5rF3XRQWA2cJb
zUw/Bj6DgGQX7i5FAyjxWOIu0cq45tYccGkZ4cLM1VxyV9D2ByE2ok5rp/MIWj3hongDY3u0rDIw
aETXpDTpEj7Z0Fpzq8tONR3GjYFf3xyWMYhYGSz19hG6trGIWY5nFtORhZfBZZX5cAEhzL8spFjb
mnBZecBOah/jfjXRVqFdrY0sMeeRwKKvNu9yvxPbTAIE48WFiRl+D13Y01z67G/yKi2NbG7ahGkz
3yOWQBrkj4We+dIoC8vp7pH0bjGexnU7kVfCz5yV2ZIqUyti9Z/XmyfBU0nSzff6Z7HVJ0XWdZbw
z1/+kT890Bec4D+Yxv/OCv636msyij/PcBG5JlawhoX9wUz+b/2hH2XcHx/ok7f8U9ZgFYJTvRdk
6cd5M+bfPxWwr1/p9av81RHiA9+4eX6h2tSPTGGapgq7+vVD9Rpnqff+Y00caSaDatt2fvsxBfOH
K/Rn1+CvT+/3pvu/P86nEzg8w1Xkha/L4Kn+dAlUyvi/dxF+OsaHi2BwEbDEVw3t7SyZhH+8CNrR
9BNTSiKJf62zN52fO5g/eQD+/NxJAyAaHjcBmAXThyfq47nrR7BZHEe3kc9MH56PX+wSmMZX77/u
HKmS5k2jG3v7fL4G8ogIEIk38cTZmD6/2jWYmsWvvgPqEbeZ54mu8/XDs/7xOZBHqo3YE8bYr3by
pqV+9QEw1CMbVMg2EMD+0ckbR1hzc/v1X+7p1zTD/vKtl0dQjviwyr9+uJwfb73O8mebNomZv9qt
12xhvK3Jb5DIb3vp73fAP18ANaAY3p/XiJXX0/989uIIIpYNTeqXW/wd2yIV5st3X+XNNjk/jvX6
+bwBsDTqeANovGVvn19u8YPEZn55FyQuR2cVtXRoWq+fTw+BfeTQ7KtsD7/cG+Cgsv/q0o9kX3Du
KsrM18/n8sfhBXCmEKFJ1D993lbbX6gGFMA8byvzF5YBnU3eVHXA3Lez/HwRNP1IMwT6PJOIhl+r
ADJwaP3yBqgRJWUI/nmvgH9qAyiQsWDQJyeGH6/Hr3URdPh9JDXxpb7wCIgjHFAkpf5P915QGqls
EeYvtwWItziwr522SfVLcQPX+O3eft7+mW8I4Qhazbf34n25+ZVef7bnt4X5C/depQpgC+AteLsI
n3dBTULLZg9wpqCRX+vJn6oAfcrx+9JDoFtHpm1Z1Hgc6WPxZwAAmED4v9yjr+vW+1r8hbuuHxlT
y2Or/17XPp68dkSKDAFn1i949q8OPl+654Y8MmDTECDK6X0+bXB0m0QtPIFeP7/aM/9Ho9v/GPgw
jyxdBfvS9LeF7fNFsI4mjySLf/2qy54OaPPV155hM7saclvzvev/aefTaHxpi1Uqo9fPf9D//o0N
4jecFJpS/PwKowYv1R8BqX/2B35s97//+Qe3qwkl/fQHr4f85e13v/xGFPifTw3iK8L54Yc/EM/X
3/P+199P8Pe/+tPv+nFWP/7PTfBSHsonf3j9wfD+NSfjsX/+41+PkBzH4CO8+Qrw/fuL/PMfn77m
h0X/r447O1RBHDyBWH889Bto9NVjzw/x4WcZFBpttsmvHznJD+lngdUb1vPVIy8RRgcH5RJ6gvc5
eJXSb0KTv/oLVmXA+Ey5fUlfxuDwX+vpf3269u+wzVd/zzE4fpP8+L6Ts9s7IvLlAwde85O27b3N
/vKRs+TxUD4Pn770WxP71UOfTO/VS/XxyO+d4VePfB68PDO//TR4eC+9v3rof+U/PxvirZz96oGv
mylW+NN1fi+Zvnzkv2cu+NvS+r9btP5cXfnFA09vZZ19fEred9KvXpeTLA6ql48Hfm/Nv3rg/y8R
7YtX5Cp4CuJPT8pvTcVXv/oV73rw0yL+G2751wf/o/31t9Hj73fdHyPFP/prn0uK6U88xS+H8n/+
HwAAAP//</cx:binary>
              </cx:geoCache>
            </cx:geography>
          </cx:layoutPr>
          <cx:valueColors>
            <cx:minColor>
              <a:schemeClr val="accent2"/>
            </cx:minColor>
            <cx:midColor>
              <a:schemeClr val="accent1">
                <a:lumMod val="20000"/>
                <a:lumOff val="80000"/>
              </a:schemeClr>
            </cx:midColor>
          </cx:valueColors>
          <cx:valueColorPositions count="3">
            <cx:minPosition>
              <cx:number val="0"/>
            </cx:minPosition>
            <cx:midPosition>
              <cx:number val="0"/>
            </cx:midPosition>
          </cx:valueColorPositions>
        </cx:series>
      </cx:plotAreaRegion>
    </cx:plotArea>
  </cx:chart>
  <cx:spPr>
    <a:ln>
      <a:noFill/>
    </a:ln>
  </cx:spPr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_xlchart.v5.18</cx:f>
        <cx:nf>_xlchart.v5.17</cx:nf>
      </cx:strDim>
      <cx:numDim type="colorVal">
        <cx:f>_xlchart.v5.19</cx:f>
      </cx:numDim>
    </cx:data>
  </cx:chartData>
  <cx:chart>
    <cx:title pos="t" align="ctr" overlay="0">
      <cx:tx>
        <cx:txData>
          <cx:v>2021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solidFill>
                <a:sysClr val="windowText" lastClr="000000"/>
              </a:solidFill>
            </a:defRPr>
          </a:pPr>
          <a:r>
            <a:rPr lang="it-IT" sz="1400" b="0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2021</a:t>
          </a:r>
        </a:p>
      </cx:txPr>
    </cx:title>
    <cx:plotArea>
      <cx:plotAreaRegion>
        <cx:plotSurface>
          <cx:spPr>
            <a:ln>
              <a:noFill/>
            </a:ln>
            <a:effectLst>
              <a:outerShdw blurRad="50800" dist="50800" dir="3600000" algn="ctr" rotWithShape="0">
                <a:srgbClr val="000000">
                  <a:alpha val="43137"/>
                </a:srgbClr>
              </a:outerShdw>
            </a:effectLst>
          </cx:spPr>
        </cx:plotSurface>
        <cx:series layoutId="regionMap" uniqueId="{5F510A69-F8B0-4EDC-9F55-2DA603DBBE3D}">
          <cx:tx>
            <cx:txData>
              <cx:f>_xlchart.v5.16</cx:f>
              <cx:v/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500">
                    <a:solidFill>
                      <a:schemeClr val="bg1"/>
                    </a:solidFill>
                  </a:defRPr>
                </a:pPr>
                <a:endParaRPr lang="it-IT" sz="500" b="0" i="0" u="none" strike="noStrike" baseline="0">
                  <a:solidFill>
                    <a:schemeClr val="bg1"/>
                  </a:solidFill>
                  <a:latin typeface="Calibri" panose="020F0502020204030204"/>
                </a:endParaRPr>
              </a:p>
            </cx:txPr>
            <cx:dataLabel idx="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88%</a:t>
                  </a:r>
                </a:p>
              </cx:txPr>
            </cx:dataLabel>
            <cx:dataLabel idx="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95%</a:t>
                  </a:r>
                </a:p>
              </cx:txPr>
            </cx:dataLabel>
            <cx:dataLabel idx="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500"/>
                  </a:pPr>
                  <a:r>
                    <a:rPr lang="it-IT" sz="5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9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900"/>
                  </a:pPr>
                  <a:r>
                    <a:rPr lang="it-IT" sz="9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1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900">
                      <a:solidFill>
                        <a:schemeClr val="bg1"/>
                      </a:solidFill>
                    </a:defRPr>
                  </a:pPr>
                  <a:r>
                    <a:rPr lang="it-IT" sz="9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83%</a:t>
                  </a:r>
                </a:p>
              </cx:txPr>
            </cx:dataLabel>
            <cx:dataLabel idx="1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1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900"/>
                  </a:pPr>
                  <a:r>
                    <a:rPr lang="it-IT" sz="9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1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1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89%</a:t>
                  </a:r>
                </a:p>
              </cx:txPr>
            </cx:dataLabel>
            <cx:dataLabel idx="1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1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1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1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800">
                      <a:solidFill>
                        <a:schemeClr val="bg1"/>
                      </a:solidFill>
                    </a:defRPr>
                  </a:pPr>
                  <a:r>
                    <a:rPr lang="it-IT" sz="8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100%</a:t>
                  </a:r>
                </a:p>
              </cx:txPr>
            </cx:dataLabel>
            <cx:dataLabel idx="19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it-IT" sz="10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94%</a:t>
                  </a:r>
                </a:p>
              </cx:txPr>
            </cx:dataLabel>
          </cx:dataLabels>
          <cx:dataId val="0"/>
          <cx:layoutPr>
            <cx:regionLabelLayout val="none"/>
            <cx:geography cultureLanguage="it-IT" cultureRegion="IT" attribution="Con tecnologia Bing">
              <cx:geoCache provider="{E9337A44-BEBE-4D9F-B70C-5C5E7DAFC167}">
                <cx:binary>1HzZkttGtu2vKPRyXi7KOQ8d3SeiARIcay4N5RdEqVTCmEgAifnrzyZLcqtoWfKJqxtxRTvgIsAk
NnLlHtbaSf/zcfzHY/H00LwaTVG6fzyO/3qdtG31j99+c4/Jk3lwZyZ9bKyzn9qzR2t+s58+pY9P
v31sHoa0jH8jCLPfHpOHpn0aX//3P+Hb4ie7t48PbWrL6+6pmW6eXFe07jvXvnnp1cNHk5aL1LVN
+tjif73+94emm2f7+tVT2abtdDdVT/96/eJDr1/9dvpVf7rtqwIsa7uPMJaRM0Ik05QofXyp168K
W8afL2N6pjjTmiqCji/85dYXDwaG/w17jtY8fPzYPDkHz3P871cDXxh/PH/2+tWj7cr2MGsxTOC/
Xm/ahyJ9eP0qdTZ4vhLYg/Gbu+PT/vZywv/7nycn4PlPznyFyelk/ejSnyDZP8zpzwQEn2mFhJAY
PQOiXwJCzqQQSipMXyLxQzO+jcPnYScowNlfDIWlSWGJeDfWPMQlLJWf5h/sjBOqKGL42QHISzjw
2eEKF+IEjmd7Xv0Ne76Ny+n4E4CW5gy++hfDyH9wABJExZ+JDzqD8MQ1F+wZH8Dh6/glzpDCjIJH
fVkTz4Hr79nybWy+HnuCC1z6xUC5s+7x4ad6DD1jBzwUwt8MYPgMU640lyce8zcM+TYcfww8weJw
/hcDY5/GXXPIdD8xfDFKkZD0m2CoM80gtkkNSeb5ls/e8Tfs+DYWfww8wQLO/2JQBA/Fw4efigXV
ZwCE0Bim+/l1Gqook4IjTv64/DUmf8egb4Pyn5EnqMCFXw4VUz2UP9VD0JkSiCtGxDcTCDtTjAEm
FL90keDhx5b8FRxfRv4JDlP9YniETdoVqff2qXya04dXq8O7nxm+xBkWFF7qMzuRL12GQvWluBKK
vwTnf23Wt5H6i685gS1szt6erX4x4PbWfHhoPv5UsPiZIBDhEP3MFV+WyhqIi8ZCaP7sZwiw/Dq+
/S2Lvo3TV0NPsDlc+cWQOX9oQHP4Mjc/geHTM8o4oprKbzIYeoYZoYRw9uWezzXAj+34Nhhfxp0g
cTj9qyFhi9T9TCTwmYA8A/9+5pKQUr7mKkA1NSQarv5Tq33tIOc/NOcvAPk87hQQ+6sl/6v0ydiy
/ZmIcCjJILkjLJ5rrpf5RZ5pQjTBWH0OWSeU5e8Y9G1M/jPyBJXDhV/MTa66+OcmfQQKGLAW8JVn
UE4kSXEmMNAWLU4SyI/t+AssPtt/igSc/sWQuIWM/vRz5S8E+gkHtfGLGPkSC2A0lGKM+efUgk54
5N8x6Nug/GfkCSyHC78aLOnjQZz8kl7/71M6lWdcSQllL9S9LzMI5hxLehKnbn9swF+g8GXgKQjp
r5bL75pDKi2t9++ita/+/TGNf2YaEWeMYSbVQdP6Gg98RhRWWnL6TUr/vzTq2xh980tO8Lprzv4N
//xajZU35ufqL9Dq0gJ0YoxeEhNMQEJG0HLhJ27zYwO+jciXcScgHE7/YhC8fSiKp1eL/3qw7qeK
9vxMUkQgVNFvaS7yjCqhJRy+XXY9W/Xxv/79I6u+Dc/J8BOU3p59/OU85SC/tD+zBwlMnlMsMf/c
VDlxGAyaGChmCGjl8XUijf3YnL8A5vNjnCLyVP5/7jZ/0a5+Jm/P6f7FR/63PXoKPUjOOYIp/zLf
X2cZcoY55BfQyP64/DVv/NI9/2tzvg3Hl3EvTP9/3Yz/60b9H7sYFtBAXB63P3zVq//+1eMDwp6M
k6Ev2iwvHvNLrbb5+K/XQP++AuzwFS90qy/T9Dy9fwx4enAtjFVnHAkF2BwoJFMKUszwdLhyYDFA
YrSg4GlMQ/nw+lVpmzaBPRnyDIEQgCSBziXnTEBV7Wx3uET5GTRsNNICCU0p1+yP/SZXtphiW/4x
EZ/fvyo7c2XTsnUHa16/qp4/drBTAu2lkBA5AoUbWLBk4MjV48MN7Gk5fPr/WG7qudWK+LOl2s/5
/URs5OfxMPoonoXfl2bfSHrHUChLaYPKuMIvhFjJjr1TaAhIN9w2bF7NQ/zk6iwJvprJv2EgQUoT
phjsPtFEMMFgkr42MBtiolFKJ1+JvvIzRrK1LFW1zhAutvAHCSzxFPO9SS37yG0Tmz26suhu09pM
G5vmdSijJF6YaGJbw+YoiOFLNrZyn75v6aFW+HoqwUBooxEiIKdJwE4cpvqrqSzQAUFez/6sx+re
xvJ+Tqbx3ArnVknTdZssbq6nypsXtlXi3RwhvnOTqQM2qCJUsSVrnKB0OXdsA7CU17wo1myYi6Xt
qun3Jh7WpLqP3EiuoYnkblpa3cUV5TvcqT4LMuPSVaunDzVN/aTooo2rEyJWUQL7i6jnukvl3iMm
xN1YZ20oUX4u2aR2USe8sKaxSRamaQIiPb5MSzIuUF/YrRvlJ69V3RUvetP4pRLW99g83HpZV/l1
MYdtpJvrtsu65ffn87D8T+dTKyrAZRQisP3iBPnZIxVuh2byq8q7HLpM+XleTQttvTHMlcz8NNKb
rI427VTifdrwuykps3WGcRFEmZiupere/8CmP2OMoZkK3QjYbEAPrvMS4zpvcJ+W0+zTmo1XQ+ON
+3Ke31bj3F4MLfLOy3ERF7O46fPq01znMmiKfvrdWPTOdhj53zeHnHgvLDkGsQnYBRSvFEM2fmlO
U6au603m/LFF1VK2SXJuRDaEA66Nj1p7345svqKtQb2fDsLzK2baVTqWbDNGdXVPVI93NM/w1uR8
Yzm6V8Og37PMOr/v7GNUMbFrR4QDFZtiYeaM+JjkyabrmV1iM0l/qFyxK2meht9/tsNuphP4YYeT
khAEtYQAJE+muqwbktcj6nxXV2+ZasiiwlPn90n8wc4oGOnYr0vTTW9U9MAGL98NRJKwpK0MjOXN
4vvmgLL0J2sYkgp2AhHQb9XJYtRTJKx1GO6vTRn5SY+XBHz0asqRuWI4u9JjzDbfv+dpcCaYSEgB
EpODB2gA+iW8Uz9nGQQb60tbvvF4DsGE1nFQ9gxcsZ26GVBk7SZJ08jvo7K/7eZGh4bQNEyL97yI
zb7AWl7XDL8nOIk2CZ4z34Ds9oMoTQ6WfJVGDpYScAhCITcxSfVh+r6KfeWE0xIzbv2J03dxnmK/
HjE9x7i/dyVOEx9VnlvVQ0XfMJsvxlhHN2Joo23WdfceyuagdGzYdTN5p6IcPs+LfF7mCjzKGbrt
qt5eINPcqL4bIcS7bdPq/HKsxrd6RO6Cmzj3pxbbdxOrxx94mWCn4GPwLS4kYRzS5CFpv3y6dCDp
mNO28osm1xuPyNXQ0uYKtnt6uzaNBr+e5F1kSHnrPBvvlRfFC1RWT2gy5PpwbaxSexuXxNtZaZNF
TFNvOSRVtnRNW1+haFp0NU1ucyueuolke9nPcpHgaA5N02+9tFfXHW/UUnv2faRtufZE9vsQDe6u
V3I15+MuKtD4RiNchtm+GZVbGjnpNevK1BdkjoNII76tpSxvTUQvoqmQaxcRG1IyQN7keb5OUH1/
zFy5iMeFyc89E8EW1ziGx2M53vRdSe8MP8c6pm+KwQU9osm5NR3yjzGuieTol7OZfYeHfF25od8q
MUBmqmzna5JUm3ps+K2b1J3ySh0WSMS+rjV9h1C97HOZ+lVt2xuImvNlFlWbEQuyrmymFxAJ7EXV
IXshybRneQERr+9ROE9OLuNsbNYZH4nvhiQ+j8uuDaZm0D6Cm28Io5HfppcdZO6NN6j4vCI3Grf0
vEMQENMqr0LbFNmiohHbKCGSZSdYdtH3abNUKbJhf1h84+HA5yHQKnd3LZG9P0cC7afYCBdi5lXb
tvHImnlsCuY2GnbVRN57gkY7YhJvp0uBwppFhU94oy+Ph3oe9dKLoKAZ6zJZZHpcjFWJnqAo25b8
Y5zHv1vS2mujkdoZETV+nddD60dEBn2tyrek6S5dF6ONIhABCHSWzpMoQuBs7SJv2ZPtaX3fqTgL
yrmN9xZBAYWst4urYga84S87uSAvO3vdZvdu0ObOkaFbPgcYjk0S6FQ21+Uk6zW3jvsDJ4tU1fh9
rJLRF2UzX7esZQB5nQZ5VZJtm2q6kT0ZQtlOdeBNxcemZM21qgJdlcVqOCz0wjJzqb1mHUV0Q+a6
v2cMqhaqW8+Pkat3WddX+zqdPlSWio+mrJdF7p0fHQF2A8Q3Ll4n1uY7h4p5NcISbnGlFuhYCDGZ
yksvljwk3sDXtsdvspibBRnjMrBCmSXPUJjE0dUMEOY+hKthm9uI7/IBqgrVWvBLXfltjdKVKBXZ
S8TasGRlviGNatZaRXMAxSpEtUMNdxxaSyqvPRXRNY4TsakzKXaeqN6mus/2XcVFaOtIrCya38dJ
M28br+1XYwHLN0VpvJ1r3i2pjjl8TN5XaOI7AUVqPOR7czhMCc3DscnEPo7KlWsZvz3eG7VC7A3p
a1jDbbryCjf4qRWN39FpDqN8fMKKVfe5ikUwU9kGTpXNG8gpbYC4E8vjqBI3fJdRK7aDbp9SooZF
FHt2mQ6ZXVjrIV/ZNlofKwZoI5e+myW77WfjGzzMK8ZFfj7LcQoaMlchEzYNsEkhomBHgr5Jti3t
zF3eU3M7ppcxi7VP857vjk8Qd92tdl3YlGo4N16f+qlA8qrL08yfeZS8LaM09zOLxyUl3WM2y8R3
feNWOaSV86qed13Jm/1MyjLoWK6DOC7UJmKTW1Y4V76XXFNZpStbmg+x5eydrqb7Ok43zDXTVeey
fD97Vb/ok8ZPnE6WtZ2HrUrmCx2h4mK2JQqzqM0WaYqym7iF2rPTdu28YV5TM0Y73epuHT3GxSg2
VVrJy1mYbVTVaFdk3u9Z3w/BiGW56IdsvMwnmYYDootoHFUo4yHZOxRRfxh5CawLD/fHv5xJhrd8
6t/jdFMgOZ/XrSov2JREwXN6VKUT6zZ2eJnIMg3FbPo7GesqoDR/U6G0vwHvu5d8msKatHxFUxyH
mSR1CLKOXSOeCL+yfbRrDgeJ7bRoUlQFERcm7GFjvk8kJCY6fkg5G1dx5bHbZIyWrGd6A27Dd2mN
+Y5WtPTbY4LP4207G28L1KhcTSWvl17R5UGVjfqcpknhu7FMV7itViSvhg1K80+1mattnE2tj1Oc
XiAbuUUetze5179FUBht4mwg2zg3EF/UGN+wmsf+0NHmbSTzD5GDUN42c2B5VYY9LatN0g2lH1VN
cos9uUTjuHW57e/E6ETIt83M+U6bCIcJo9PvqXc5dsNFZLurxhlwcuKSlWRo9Hs6jztLkhU7cp7E
w25/ZFxaxJ2fxijIUzlcuYItcYbdBUHpsIj7XK37Vq110+X3ufEuBgEJOKPlJQLOsKo8esFR31wn
kFEXcpI27IpJ7xnfTQhHy2rW1UJHvQp1NfBdNIwmEJiOC230FGZbcIjuKuXldDVD4RQqZNeZKvVK
YJUual4m2yp1RdiqaBvLlt5UwJMWRYz75ZTZYdWpIujaap3IMeB5n++Ph4HyMSjbiPk2KZLVTMy4
prpK9phWeSAzu5vVmJ0XqMh9nqd6aXgznG/LLHH76nDgSOaBkuMY4kG5Gx5rGdp2nWah8Zpk4aKe
vjFZpdaGRpdZ1kJlp2u8ypkZg77T8ZvcBLMe4ousnHxYhvpyyFx/CQbK0LXVfIuT9LLx+nVvYx9b
oj8MUDwF6jBFbhR0KeSc75Na5/smT/2YJvOujk1+wzu2TBlKbvnglf5ca7uxmegCM3htWClzPvCq
A71jHu5UHVW+aYoizHDlLdKJNnuUiGyTI7IZ+QTvatXsm5g/JmVjLlrs+TPt2K0bbLyohqm5nr34
TV1KF1Ta4JuqlcMyNzhfG1Hmi6jsmAsn2WC/qEeo8njrZzS3O3L4WiE5DrKubVfD6Lyt4zCiMlEN
j5eSwEGUDcYk6nZ5puw7cOhQ2M7cRCm603VrLpuowr6l7hBtsvjapBTWQUbfqHzAy6K6GUeRX89I
3nZxYhZHNtAXHQ9IHEOxPlTD1eDgFlDFzIuu6rJlN9bzW4PJKkuBKV7iqJ8/9gqqKSu3UNtAwRtP
c2DKqlzYw6PTMr6ZDoJHzwpIAyqC8qcWFyrT5WU093c46dNlkiXxGhRMd0XoZWyL0AOZ6UIIB/mO
T2ZZRW26mPsowKCY7HEdDSGw3cjv4EdMN7OLPPC/IV1lbH6vsvqjkl4ZkkbDauptm6160TDgoPOi
rwu3bHJwXdwL8mYuRrdsTfpmHLv3dNQ3aijLO3fIRi5JQIbxldPTTYOSeJemavAJKozPWUQ2XQxw
fZ/OEXRKkgQwJMQk/JZKwu9FMGjqX5MkLUC/oLgECp2mWzQrsjLd2N4Ay0sWhTf+Tt1Y7xJPbes6
yRa9cvkSCkZ3eTzEhVy2nMXXrms+HCc8SQnd1pXgGzI0q6yYfyB2/InTCQnbwpAEiZBA1D7Vs8hQ
oyJSAwEqV0xBwXR8TuY0Wjsj3blNowvWi/4iV1W8tGwar74/W/hPt4ffdAhQ/7imWEBj9YRSqkom
msio9fOqVcFQpUmY6rgPUtw1QYVQs2ZJXQA1VvEuS7W7kF1Yq1Viq5Boq/e9xPO6U8L5oMCQRTIl
QCFlYy+iLFWr7xtL/wQt7EU5aDEauvLQXTw1No4M69vMNn6KDRTnuRj9DOqX0fY7KkW/m5P8piYR
XaRt3L8Zc+0XM6HvDlXOPoff4gWyN5N/LCIhZCaLeWDOJyYfN7pleqU8rgLmhmk7VP3HIXXm1jgH
fKaP0jBxiN83UkOSbDyoYWYvVIlmP5Lj/vyIGsgv9EkZKNMEqxOlePDGbDS5mv1jRTmPkCmDyQNh
SenBLjvYthXQw2r1pKuXrPR0wFGU7b4/0X8SBWFjHOOwMBSH20jY6PDSh5IuBjLB5OwnDcZ+52V9
66Mm8dM+U9eNKkAYOSaHbNbE90DZXkS0qbd8dEGiRP1xnkgBQSMtf7AC/iRXHQwTAmQqBp1+RY7X
v1JAZj0Rr4Qo6jeglO1bg/eWdOVFPLgaStL01uLiscMECF+Z5ouiydima/PeN5LF50hS+4OZAhH/
JNwQRJjAEtp0FKRpRk8cKE5sKVyEIaplTvnWrp41Bh2Qqa0WfIyGbY07t4qZQ/etqh6Rlv2t60y3
KXVRhlPuGxuDAIeqbNuSoth6ietmX/NuPY/eYuBFeV1mAz7XdR8UBe8a3xXEB3VOv03KYpt3dvZj
z81XIrJPqRP5th7Vrasbd9ma2FweJXDxex+P9iKzevLzY4XAPbauVcuBtmNxkSV5tj56xpFoqd5z
QEPBPeY4+fAsLj3XxKnC6SpNveZatvoe5vamaEGWtTgagGvuVNnCo6Qpu8uFvjwqDc3cFtdEvUfL
Z3V7LpPWr7wK38UDmpZFO0CheqB4I+YfmnHqfcpb+iYt8ytbzW4TlRrtI9UXflqHCDt2QQ4HS4BV
f+aifUI3ULRxXwLTWFZjCwJ2Mw5Z0DjpFl0qIr8Scnxk5ScHrOxp6PvMR6U2QIZNurNx3l72CsKJ
0GhTzJ3dTBk372DSGfCvNEftzfFRkKfXvYrIVhCIF5gDp0gTzhcp5dVOtbq6oX30qYhcGyY8spvS
s4U/aFTfoAKBzN9zAclGJmHBcBSaMbuvgRY9tRQHKJdj4k+GBSwjdjmqwZw3urkRRT09sCkD4pJ2
+l00tkUQN2a8G3TjFngs2+vJLOgInJiCfL+kcTO9j6es98mI8xDNIgm6wxqaxhhKt0NNjlV5NxmQ
Puhcr5McgVoE/k2g8IeKoWuWxaEI6uQgAyuHPZ10e86c2tEiqXcyvumMN17Jthj3JEEt9Hh0s2/b
ji3A5caAYhvoQwGQ59LcQSPoedlID4W4Kembgw6+r0VR+UiMC5Ul+vfcplCR4Udd4QrclaH9aAfj
z4YO2yYdGbQmhNwwkvplNIMbi2nYsCa7KLlrrlMQexrdy4BOnC1qaWGpJDTUpMXgJCBoB6xuHmuk
yJu+nOOLP961hsX+nLkq8KDpe+WmHghiP8q3ynXgGET56YSz9fEmyCPIzwbbwkKdrnOHhuVQ2Cfh
URnkURrv+Ehvjsx9ANK7TdgMJSfIxItq7rywQQULGbMPmszwI3SceauI9uMyT9CwSepZ+XPH58vG
4HjxHFxnq9Il/ADgXU5ZuZtUsukHL94bqHz8JhkKcEBsDv6Jg4LPfNmXUf+OV8PFmLPmKsrKLBgy
8tFA3+82KYA5Vy2Ll8AbVkVb8FvTR5C9NP5YZ/wOiD+7iDM4IJu+EzEf99zASsQTuom83m163EHX
CjfxMvWqdD/nxXl/WALNkOtQ6gYKACySO0Vbt5NlO1U+Bpa3SyMR2CiftyPr0H5m8v7zSqhldzFz
rAObQCWRpq1fklztqgO2UeI3tOJ7q4dugzx03mbKXEHWMdADGGiAsw6cJ57jVUZmF3SoaG+S2PWB
J1C8mNlwPXaxPT8eXFPb8xjoMrQKC7JBwqS3ogyMEf3tOGUSCGo2BvhQrHgGFFzqKr4qu/iT6eR4
Di1EssEq5EA+gyMzVzO0X45pWbQQJoZRrUTv9SHyMhcerTczustqa9bHd6W6yCMdZIecGfWbrFHR
ihE5vlUk2lYzI4tjqJ2HyC2h4xVvZtDptr0cinAWoL0qcVHQcYJaFeGw4Y3bHumxkaC0dsoFz9E6
mYjPSlpfJa0RfufI6nhzp5S30oC2X1M67ykyq9lmu/RQn9WJukY8Y1vByADO02braqqXwoMGJMrZ
DGEr4n5Jm3OF0iZoW1OvRmiuLfQkphU0LJYoZvkFcz24e8wf+NySN1kbmYtplg+zlMmuQbTwQWOX
5wR85JxiT4QEZXBuqqNdEc3RjjcdXmZjRxdFVNlNwppy3fLcBRQ0kgVxcbVPcu4WbdlN66IY+aJB
XhJ6Lp0WsK6zm9JKoCHHYuRYqR/UnLSg3lXW0nkF7aXqvpIQ0+amE74ex3KnkniV8xE8oW4n57dQ
U0N/gN4iTLcR1LmrWvJyyzDdTZ2dfi8ZaDXT2K29bERLzyaV7/X5AwJ9ezm60lsVVf6WDxFZqlzT
RSmzfFXHoliU0FXdgeR+eSySkiHD65TUZO0G5zMyz3s2sHzFIMeGcVWpa9pVmR/XwyMFtn5tY9wu
GwFEmxUFDSIVoWsCEmDYF6be6yIrgiPDpAblCw3Nz2JSxaM3NUXA7Rivj8qGo0m30IfMqavuPRHD
7EteNYs2o/27Hr2P6/FidImL/d58UHkyPRXj3dT3d6UZ2wcvmy+68mNZQQsQ1WWz9I5BgtbQAGdp
6e7baYJiBLvyqpFuxUuRB7xC0AibRxFQQvV70dGbaZ3VY3RDKlMFVZySeT3V4vJoVQfPvcNZ7idx
kYdN7DV7KG7tLiMVPPKAHiUr1NbRQe8cEDfrCKgxXd/t+hTFO9lXAdB1uXSiiW+nlpsAcsB8X2bx
XZz4uC7NNZtov4KeQx8oHamFVIlc6n7d8TT9YKZhjcBXridIxJAmKleHxSGPkaJvV6YeOj/r76Oc
p+8QdZsJQSOyHDDeeSyW6wEYVZBznPgmY/0WWxbDLA0PM4RCEFZxsiIlR0UwQ1fGTRNI3NhdHxs6
rEw2hUq3tev7NRpsPvkUtnkEbWOhnNA1NIQG9qno8/OWzJDnod0YmiqKsU/GORiKwe4FMfbCicxs
UoLibgPuYLZHStAkDPQDqIRD2EMgFmnsieBIxWJkgynpoLkJxaqf4DG5nArVXJYt2wHCq2GY7bvU
xsl+AMf0XUwSn4opv+ki/W4s8v5+MnkSMBCF74gc6oDa8Q1HoI+xWie3torq61qsPO9TjFEBWRoK
UmiWygWraLedkR3WuE2rxVEyyYq3UpSe30+yui8qR3xT4nLbOtj0uzTGgso2JVdllEMTqLFz4EG8
2/SmS9Yl3g0FGUHJgtaYsePoy67gYX4IJt3BtE63INQV77yRFduOD+N5ksbnjfTsHeFu6/VDfW9A
gD723zCd4oWYhT2XuFZBrPthUyYZBJdcxnSV1yB+MJTfz1A0hFClpX7byHyVHaqaqoOVhbp6/33a
xSQ7tNu/7vACmwAmwaBLBuQLfg5wIl4QZvKG4Rb5fWqhfOWEjQeWCgVW7tjGO2pcPfyva1Yenqad
wDwQaqIbiGTT7tyNvPvggSj+du7m0R/kUAaNMexiSEa0H/6HqDNrjlMHt/YvoopJAt0y9Ohuu20n
dnKjcoaNBEggEIP49Wd153zfuelyO7uy7QbeYa1nKcmnX8de7kZVfVlflyLOgzXYntZ5mE2h+zRL
Kkp3lVP2nCpfHiGNp9mQUls83rbh/L9/gB05wCRuv09mq7CABOpIBQ+f4sl4O8tU/JwojKLShg1c
B2Wybmzf+zVJD4sR+n0xrD74Ivf8KMmie38I7i+QdV25JklTMgqHCjuPubqOzS+h6rtsiXn/RpX4
KZPpLyfNHfXAhBq3kblFTvh3vme3eba7/N+LVDUoK+eb/XyXuCK2LTs7Mc8eGTgOfYwnl/xmS1Dn
q5t2UWObI8d6no9JGn8zU5MlTev21ayT/LHVES9lB99tTdZsMlizYD1HcmiOD9VG4zfCsQPstrFt
PnA6pnmfTMF7F6Tp3uPuJRBdhAaCm5AtfpgPM1Q0TdWXakZ+fbx4kRgv0luyxR9k5rfQrv7v44GL
9ZWaZTg8KgAx4slgPD8qV2fNzNxPktb0qO4gAq1cHomuJLYf35lo1pe4zr3fZPCHLAl5d+tmsp5D
XbPMm/oK5S9Wh4eUB1cKSv96UWqQ595Gf10/bS9O1L+bBS1qisP2OWGr+GcLQQ+/wum7L97r9051
Iq+I+acRbKtPr6Kebp1K13JhvSrwlA1PPBmGUzKsBxI9zW3s/RznJC6TtuFF7JY248a+J3XCvmsi
P8ma9ke/gzkMSxM6KpsVtmy+5rQ2H9OwJhexJLhvFGsyH9LW0VNyO9RshEf18D//VIzqf+qeaia3
84XzizGoTS6gyV7Gu5feTa7aic6P31jdh1A5WHNNJ3//cMqwURc09kTOJwcXX/jhN026MN9qPh1h
JfxaV9ucRLiMz5uP0sn0tu9ibyzreWpuUN83B33Xm0P30Q/TntWdKQMzr9jDTa4DRX7PKJEZYf87
GzvmT/8WKrHEUQFm0Ud3ahP5XN//H7KdvRMK4iVi9C+j7fLhU3nUXXP85yU3y7a89Sn93OQKmEsE
/7VD5D/RagBP4auDh/RRkmk/8fd2Zcu5qXzvMNy/gsnlHbZR8hy6bpVXvkrPsxPzDjW7ubIhPUyB
acrQ28azT2a3I54lb5hm+3xtHIpmN5Cbk2v0QezwrbXSob0FZE88/tZ43PvwV/6ZNN4bE2r7OZDo
vMpGfuNLE5ykxAY9NP7BwGp572KsuhumjGc++vrFc6Rg4/BtAzr114e9PWtH0eHhaHhWpn8D6uVh
zy9hR+XLuo7s3RsKlqjC34ZxKxdbTbvFq+HbQLKDaVuL16n20wOpdVy4jR0BgUKnBrFXeqQiZTg4
lrGIBSfK2u7QpPGSLykPcNM5W0QQEIuIM7lrmplC+VfpbqyNLsELQrJrTZK10xwBIDo8KAw1R5gZ
tVcd4nikp84mdE9iOeMxRBdvh12rf7WKlLgO7rNRI9A/unyvmzsdOiyrn2GkfJlSScuHnD4lJjhs
CkYS7+8PW+Ne2EbWF8gSds8YP3uy/urXwb5SX49PmyavQ9NO+7GZkmzyvRSb5hZOu3/NdjSjRVPD
kjTiGbs8vpJheDHI4PybKKLVhNcuOlboH/nWVKy0TomXaUuql3bdYCuECobX/a2M4gFep56PQdNN
4CIcROLFvsf3+8T3Vp1VKuYF+NEZOy4TBwyt5sX1EAga3x3FkNj3LiK/nJmWjKYjv/mjLQ3xTOnb
SGML6IfjoIHKdiPQCx9SBIffTNh6gI5TX+U0gdocms+O2uoCS1/C85iivB9V8N0uZRTL/iMUZhc2
U1oONU+vQsmkWGG8vnP44X1ff3s098dL6mBxm+SCH0Jc5mSc30WlpsyTCpZRyD6w0LRH9xjgaBTb
nA8gH+JK7t0EvK9Z1nIycNXXQJjSJpJDg5LBE4GsViTx4hdtFEQm4x6qYTi3GF6ZziUJACt463ib
2q3L0cj17kHjVN1bOHr9BaNqvkTCvWpX1SfhNZlla3pqMbllLhYrhIyqeg3cx8DDGOzDUhVhCiiH
1tUTACpXaj9ty3RtFmhJKz+kzdY+B8IrgnGOTtg44oLQDo962o8YjQjMwbHleT90zWviBUnZVaYp
Ohh/WUWcd52rVmdJDKys7kV4hW5mn2LO0rzxYO+mdvvC/J4NMxt/DDhrDVtt+t/akaasiN+fa6Au
HMgB/RMgq422l0ylH9nuHZCbnzUXX/TyE01YFwF2s9Oom/ozJuEuriHL+wM/PwSmtXqgwI7nvp9W
xRQL9WKWecprLKDeOiU3TpX5EUL2KCvzarpVFcKvUzwTlpzmRucP32dSLiplTfGrcFU6L0i/NX1b
l7rxtpyq8dcYbOA9QuqZXQSpKFvuPG7c+P+FrTQnuy4nRprliq5kn1NAJ4ZV9OKF0/da46Ox9xP3
tiUInxWhOvNX1JbcX5UrlpbIcvUdzHeAy7t/+3kL2w5L9VjECwuLmSzs5ELxNj+e4AXzTAYgTBbo
u8O+U812eXwFwgaP4GDJWQh7ptjYPlY17swk3C4Zeb2Df8IuYqPcHi0hZrci4PgCjmffh9V8CQNG
r2zboChV4dWx5jO8D9oYyrZjosVHpPmtr0M6okUMZSDj+ibvw3Di2QbjM/k2L9YrDCP16+Nl5FUW
xX7w8nhnDY1R88dP44uk6IJBlIurLRZzGEW5W0iw+/de1932PIbTz24ZLCaH8QPNgCcwDS2DRQxA
HnvzM3gl7/nxlTHcK1YtFhirg9jzDYtDTCLytqQYCxbFtvNwB+Jcu42FXrzPbtZVrqz0eLbFjbvQ
tcfjIHP//tuGle5eKyb+9Xo8RzAZVltlSUqLvl9S3N//zyp8dGTqqjzo0KFgcD7GA8OBNa2rew3a
Ub2ErgVU1L0sEY+eminkt4Tz5CUwb5NO5KFaGSC6e3UZAphVySjUqUXbOvhVbXOLm+QU8kllj09Q
L1Ttg546AJulCzr+17bYSmo8zavz3GvSbc018KrdP1jOEpptravfRjoBedhmv4jHLT0EOuB5NCb+
rhokuSXMktsaQo5NVhZjAwrYsZn7agdYI1MdF/tVGnPYAKhcY9XvxrZm5eKbtognr7lEloQZ2+pP
WETjza4JyQnFROonmrxFU3fyeYoqts09dnP3s767/o8XoaNzbScoX1skoCdVdD+GUT6zxNyW2N8y
CJHxZf4Igq7/HqS8MFYvz9XY7mk0ibflvhASJ2t0n409m5ilz4Z5CFGkcF5GLvMHy0PubbaB9Iox
z8pdxabg/HgJ+244RKE70XZzp2m9dmNlMA9tPXB7bhnWnrvJNYWQTOQ3sKz2RFK/zmhvUAYaq+Ny
wJ9lWPSvceK5wz/Z+q50zjaxT+K/dUym87Q285kaLwX6QH5NIE/PQ0Dis5rSrA+Vf5uD9lB5r6F0
bC8DBqtoIefHy1iHX2RJe1TLULlTZ1pInpgBHzdgpIBVhM6rj4KmqCQdbibg3aIMRhIf6gk9tPeI
eVWpDA/JbEgZNTSXtXXXLZDu+vgq7f2dxNwENWw12aMYPF4CCmEOvklXBMn8VafCXJZpXq7zOP1g
dmvfDJoVxhv7mjQoLyZpntuB7pK+4SdXyT//OMtmxZLP79MJeBdVNqvaitF28E/HxO2asIeoMdAp
G3RYl+vMlrIeq/kd3r04T6FFMEZ/IWgQf95Hq3xCCCCP4FQVSw39J0zreu8Gjgqu18/I+mnR0n57
Tjy17EWkFiCL+EPpOMlngcWMDwkW3q2fP7gX+HmXbuHp8RbI07kaB4jKPZRIJFrWV1zKc333jbeq
8aCybE0RGaDu1RxPZ9PaDy1a9z4Lvh4WEfX7hKjoO4IaT9Zvl13daswfuQmAtmZDg6rbVOIvXepv
fceSn2yGVW5lVJ+ZrMZHHz1bUq+ZufMk97aKt2AkHm+bSSSHyEBVjDDvxnJKfrChCeBmyuC6tnq+
bcv8i1sqS4Vdb1eHjX7pByV2bIqj/PE2jaI3GZP+YnyAX27CMhxgHn6f6wp31RxsmW00eMJIiFLd
wZmwlmfIu9uV3MWd3sR638DFmutpzLl08evaqvgVBvyn51b99PjWuFWkmMFuZnJS5N8PP5DFnFtt
/vdtlxIDLtsrHdMiiyXBGhxb8EmbBxJ7A8Ek/LWsFINqOyjsZuDEOoglWQRD/J1bS29orvnjnVRb
8w4BnK0um5LY7gXb8GRATXqutPzNQCYAp8ANOvZ8Oi1beN3cdk7GkP6pFS2plX+9QM+vNIVhrczI
z50aTi7qxJvx68PItoNa3V/XDDXUl7tKJ4OF5gxjB+qiDfahj7rwKNzVhvajUWwyB1kre7RMaQh5
wlCj/xmZ7TaTp7UGo3Mv15N0n6Y1fdktIj5A0nOfa7zsHemH61JV72RV1YViAc+xrns/FF1t5iY3
P3eDG7DIN2D8aqysHQyhgzRCla1Dx7B+KD+ran1undccgmWxOQY69hQgnJQz1oxflMxPRmn3bRon
nRGRwtkJh/wxyEDoG26YvPWzmvG5jrrL+tTZ06PWIsiArZW0tpxsoRIFseL/v0QwNfI++CKT9dDA
Ienh+d1vga++De20PK0sGfKVSO9GE/ylQR3vHqxxhXEMnW0nFx382KBPFYImy8m3I32Plzlrk6Ac
cGuJLGE6Q7ym/y8Sw7tf0/EtbMYXOglglHMvbtLE86FXJkJWTUYvRq6vAxzmcqy35t8T0N6firGa
zCWGgTNF1d6aaL5sOGv2hQoVv4DaFOCzk4w7oY4xeuxnt+Lu2szxXy+VyL813HWXacEqlI2OmzyM
xt92TStQZcJXeRdAnPACsR559SHvpBy1pnlaRZqWXWdM5mgbPCkHm8dE/HPFmpwNUrcvRC7dbuH2
2d79eSrbS2tH0Og9NQUSazehertPPDOcifGwXt4BodbNVeFQlOvcQM+0NeVnHQBowQgVHR/mQAJo
o4hCBFE23btjwrYdMmA6M2Rlfy92dHGRzoPZ0TpJnnz/OVnC+tUb5lxNwfyO2dt/FUN3qKo0vDwK
s0u4ly+6VYcIgB/yS/7TY1jtR50c+JLeID4usHykusT3XQufF5zXrs4QL2MvuBWngirXnP8pFf6Y
NrflXn1W9KNj5+5jJHlDwnM4DAv0Z1erc6WSpzh25oLVnd/CKtAv0bJkGlwaVAtP5g9PPkqQU+S9
vamuR6JFLsNXW8tjN8HzllPd5zqev7mmn27Rho7uTaClqYpyqIHxS9usBzWZ5lLPLHqJwnFH5m29
Aub91FO6nL11Q7CH6+SmwyrjhI8HqpFPYvfvzxTCAwyk4+O/enyrds0GwhieO9rWBCR5xfa7BvGr
Zc8VZ3DaYyjWVWuuA3z1PcjkKn+A+4/5SVLkL4Jag/GnE9A72OWLj3mrc5GX/1va7/L7w4yJ3RRf
72Uxw/CJMpVsfbEp538kIfmx1R0MmaAZrqSaBHIJQ3dR4BfLDbB5+VBbpxpZAw71G49ZHrCJ7jii
ROM95LcaAw9Y446b/drBCDQkh0A7F8vcFKrFVPpA5sVsxaFe6p98jIajc1TmVkT8aKB35byF8EJs
izmRyt8u9upXrr30Cbm+FwtI87QOZrkMC3BJqMA7fLJfugVrVI/tVjwEetv3zw/20fMHmi1B3IFt
xDCMY4jd1Qf6jG6kqhPGHgQh6HTDdvSfaOCjcECc+zDsf29NEDxXov01eBBmkj4Qv2Lt4K+hN8J7
/64xe+aaJ8iBNEgU6hbPR0AGtBMJiRfKHdsyI5x3garNKYSXr26a56sGMJeruTop4qCZk18zdWRX
N8FrvEgoewL+jqXw/px4gkK0447PB8YE5J+gQ7bTX/fTDEZcV1tdpJ34BAzZsPgZsXSdM/CVW+TX
SBo0ww4K/guLcCmhwVNU7X4cyrBbkoPCdp/PpCfl5m2yZAwZmxidgi/Mvc1uEZj/EBUgYa/3m+pl
KbnF3632K2lahB0kFCnRLrnzw22nvRZLmvwSPQxwUOe3gQ4b0kAJzdwMzyP04f93IvyBkRTgzIaC
LoYznx1A+PQ1PVplm9Ja7xN+BjiHNDxIZCGPFW/g3kwSKDqzhY/VnTKvgMFc5ZHn4aPFTLkuMzzc
yJ54qLtykfVpbAdoirr9E/SYr7bm2+BDHI4gAJcAb1bYV7/FYoC/huGBrOR+UxpeNv3YwAqZymlJ
C+P36wvkpjzc7DdYrZ/Dqn/KNVde7ZVtpEfkLAPIh/Pvkf/VbL1xOf2uokXdlwyDZVIWuHPUqRqf
qc+7HW+9Dgow00e73XMG3GM7LNB/hbeUFNfQOHEYgL9BJ9FXJdOsbT/tsvKdlRBIKlknwPIbApEV
KePNc/81XtyfGU/CAqI9JO0Ga8zgr2fqvW51glBogEyPNrpBnU1NNngKRiJrFwyOTZXF1fSahsl0
SQQ2QXBDXb4OMFlWpyRaveLnkbBuD69iyRIjv9119ieqmr6Y4BJUkIHSiJ61J2C+pCA9egadd2a+
yzY5QORfNrUPcZ+1kpfUMGiEM6qMv4RsjzByEDXhEVzSmipWRJG4zTIe9qv/u4vT39obXAFsh2Lq
7mTZYA7btjkpJOz/xB9UxhMkiaO11MqjsH9H/ASvw1iPhTd4X7WvSnBx2M558tVRFRfQ28I8NVgQ
Jwxcy+j+sJGSEqmrIKvAMyCfBr1KjLUt6hgMeFI1+0r6dw41TU50PWyEnQfLQJVsSXOskvVb22p7
WCmm2A6tASxFzxAi0SFnQN3kvlLLk7cFwb5t3V/e8My10BuRocirkEDc9DZkCHiMNDiaMSXxctHH
ylvbjHla7HDbdFlM5umFk+mYijs1rpDnmxFXS0TVZ/ARWeHXsI4rD/QM1K83JFraJ1brvfUmg9EJ
zkyIkNG0dU0mmfbzAKNMYcHAU9LmtOkvTbgUzmqA5m5sjkYTlE6gFYHx3lzfPy1MHqUZT2OF8tQb
0mdIt79a/MIAelEZQjNUGfTIgxdPz37HplOkjuBRIKIjtlojRz9aivwC6Xfpny6oFLS5FTXIV6bc
DD6xhcZuF0CZ2nzyh6Ri3CE9NWYOciYqVQSJkc5R7tOmLj3PHBqevGECNJnw+98dpeAyF8AsIR1e
guk79wORiwbAifXaK6DBn6m/3KM08mVSQQ2un+NyenBSgvZlA2fI4owlVQs/yWVI5PxhJt12cfqq
e9Fk8SbUYVpIsU7orDBKxsmcp57kLU1yp4U5qjVCNE1hI59jH0x/TTIoxm8eEl8AI+vvbgQSOVdx
exyokbsBFkc5DckHyPjkmeCabwBYlok0T7jiek/7+r9+ndsyoRLwsFl3mMrYkaWIytZmNiWoEkRI
631c+6jfKwjUaEqeaBO9Cd5Bqgr09U5OFHD0p5yRsc7tJKMC+EaECPkviD6Xre26XSIoGNNqqs4+
Rgw0hv7gpaDnCccMqsW41w6P68ZehYBg5y8nJ/3hgoCvySB+PqNm+fsYFygMtyDzt+VPiNAFdrax
KeI1/NvClC7qBmRm5+lLSAD2QZTus1UEdld1UmWUr7S05hdP+u6++0DFmxBD7eC7ZnHqTBY41uaL
gGGD1VTBF9EKmO6y91uoXB3coEIhqJn1iYd45gzjn1fznOEY7yo38TCVnC9yz1NTQeuDGlvpLSqS
3l5bi4eAxxqltNulxbTBPaCemtFKsNS7ZQx2rYHyWdWHIdVJMXMCP7opnezmgivASyBo0lxJSS8I
uZnqP28EG8AdxvYKBakwSzjsoh5+uODpTrVbGRtGs6r+9CW68RAGe3TAKXPg1N7kYH8gnvecRPST
kOo7MOr+maUKh0zgxsG8XAQCJ1/Q9QZa6YcP4zeDF/gr8ojMxwrja0yao6goudXz14xiVQzd8KWC
tsqUqDKBjGLZy/m3XkLAR9GKHjvdbY9ge5cV5IyayZKk+lW5ycOKt8xQrGW2jKCFODDXVQ7hgQ7j
9yRBfCbCCR4rf97a2BW0hacc0y0sqAZfDAleFrW1uqzjP9GMAQMzMi/EZs9BJOFyNWiyaCRtFk0g
WqbK+0uGFIlOHlxBJ+pd5V0HrMEHhJXaTFff8Wuf49Bfd32N1WWDKArVbtqwwi160LhEMiwg27E8
CH5QPKLgwQJ0aCAAoYFlgpkDQc+V4OCQecKlhY2A0DDJeCRUbgz6mxuhhFSrPSociJHbuv4FJAu0
ryefVs6+gPOA2qMLPiE2nEwzPqkZBXVsK5ArX0RiiEtpMmBZ/50mwwfu/De4+20ZgCkBWCqQRln8
+GVobRFKzGkK8TwQgkiTOvtzwYS1T7FJQpdEGwUWFc0LB98oX2g6zznve5PbSukSVnyUaRfhUnIV
XEHIAwky7/1WQRTydLlG5CVolnMERP5d67HbYUwFLJ5+AXEqxZgWkW//CCtwV2OL8QaFSszeEItN
ciB23mntaZw1Wj4FtA0xiTdNNoLfAs800VyMrc3TUdWZV2PcJ2kPPb/bilqtzZOnYVLaGib2kMCs
7Ptj6pI/89D98Jd1LnkPh3iYljL0wUwu6RQeFiiLSB7aJ0S8uYPIxxn9sBMaeezUUqRsusz1AobJ
eB9k/h7G3ViwyL8BWg+yGI89mOpdn2AoEB1mCKQdv+NABYoUZK+z2SDvibNJsKeKedmtjfgM0HBl
3Z2cw6wVIyKN6b0Mm/q1n1ubtcSHVY9gWs893JHeAFXVb/ur545yDIDWdS2i5Rx1EbOfkAZ5ibBD
y7Qp8FOXHiQs0/uDEKObKxnjHh/ZLa7uSd823MMl/nnXhFq+/O6TNOPIj65zWEE13mC4khqR+wWz
uO8h6mZ4A4drMZdBVQzLTtuUa1v/bn0wmF3gBcgnprtl8WkBvyvMaipucbRWT1N4hSUhd5uG5Gd5
BCFfjSdsTAxz14zUd598cT0SiBkopsQZTEY+flg93Iaw+t5qao6h91v0pTcXZm6D0h81OutqC2Qm
DnaeP3oz1HvI4Bi9WoeHBqFqIAc9zlIZ3hwL251EEEYOaN8xEzrzovvNktITXe4TdcvGM2ZgLw5g
nmh09brCWo8r5XLlG4ToeV/EtX13evb3QRIcEIvwdkCMk2zF7QAC4jBs67oHuoAnYIh2MNuaI7V7
ssk/lrjkYIJkH5s5KEQ4I0S04VkKGp8ejLVHJE6nwtUoBd1GcdRLUHaSYUKqz7M+1TzheOxxyhB6
8HUEzg71guyYDaPdql1X2Dg8w0mA8NnIQhEIUYM/5ZNu2sOKNNPG7R9fsFe/o27XdiFisMNyjLj5
xEECEMIiRAWSMAly5vbRhgB4Uo+n1EtIEbA0qyFGNOCsgOgP9s0SFNNIRyRXkf3ZMu29rvDQJM7N
oMkvrUb2w08AMVmpZDYRi93FTjlXA9nHbZXkIRlw7gHFEToJNDUJ+6XinMIk4AO2oCAsOGLN2arX
JRu13+wb70xtzU9NJFmuPeBaBKq4tTh3gm5lxKnN5BpUWepzUbZg8EKnoTADUYrVvF9wiSOckVXq
IRU7OnGRI/d2mjrZZin+ObYch9a8dAkwE7PQk2TxhhGtU0WHGNq8flQibjKmxFwqVFaB40ZK1a9f
bAxNZmo27CX7i0FL7NWavEDyz2w7wzbp3JLVUuGsjDR4GVGU9ymcdIjDXtmT+YSP+yKaZMnJxG/p
CgKxHfwCJ62QQthyA32SpXwROH1qAyBkCuROcGzAFP3pU2gXLgX7DssrX4EwQVyroScKDOo4pSkj
1TDu5hBx320gFFNHOuOqHJvG/z608oBIgc5q3US5pTh/YO7BOWbtCAgFEGBTyKDJZQzWfEH6t7DN
8DMSCDjBEH3GgePpHnCpASMMegPyfZjieQRBW5nxQyPoucOiAsKmhuCHIH45gjL2nJWHmE/5bLGo
TqmCY4gvkPtbvwQpbAAFZwDI2ioYHN0x5jjda12CK67gdpidAafAvhFMfschUsWS8F/JOB17nMVT
wjEm+QIW+s5swvJpO4CbrUdAQ+FtCj3hbOEKgsv4M0dRXEABr3bhtA8XHe4HGhY4cabKu23Fso/w
DHL8DtLvZRyrs1HOlr4X6xfjnoyHnNkYC2ybtqlQ0nAAQeXr6MmOWpfR0P/trL51CAOhPsA8SfQP
sH31vpfbjw61BZ8ZzWhN7zAzLls4omdUFW7Z4dUj4VZIrHNohaiBse8gfYo9DmPCvp9EcYl43i5K
4sMEPPhi51Xs7kdw5VIFZ7ctKOln8IfpgU6eQ1wl3YohEG0+rgN07K8mDHrUf0izKBAWqgm9ys0u
ue31cq62eVf7yxvHP9n3JKT7Hm3ElYN3Czzx0yXRLdHzBhFSNDs+1kNON3xGMlIBcgYhUGsUtTAF
82Xi301Illvv0W/A+6Kzt81v/vApYwSuEwBXMDyBeAwzLHSP71LMYYWRAi12YhkgrTmLfdVlgDMJ
SkIMw95d18lTV6J9KKLOnKagTnJAOqJkcQSNrP4YAPuWmHzFvl2xtRlgIbshxiCIMPYBh7Bd21Us
COVi+02qEAcfPI4XkGQfhLiUUwsbdMERY8ofX8DEAfhSXZeRsDlxMSclU+MGT3v9OejujeEnzxYJ
0mkGCj3g/MRMfLZSubI6dPk4yhC+gH33cbrAFbniA9xKCbxPfJM9EAwS22inAx8Hr4AZNXFUTn20
Mzijx/VmzcFdvXZQo0uz/NqAxJZCIaGptD6PZjos07Q9hzWeaEYwC8fDK+wfpN/S/yHvzHbrVrYs
+yuJek7eIhkMNkAhH8jdN+olW3ohJDfsezLYfH0Obp/MrHtQiUI9F3AgHNuSLO8mYq255hyr8yWm
Y1+1bsJLanxN2treOtrUbyeDTB24mY1uFFwsjljrWlwPxEI3qOZ4xQtxzvvPtM6ci9H6Rhm2uyWc
jh2O/gBrerNFC7hbYt3Y1DI62YOJ06rsNrpdR6fESjB4LbM/ps17PXRvVpvv5tzk3VGkw87t2nsn
qjTKg/nImVrvu2T4HqrYOFRa9sUgNzqhMQtfRNgs1WhhmzO17SKH5Hlw7BM2Wxhjnh77iwP64X0Y
yv40WOqHzNNfQy54x3gDDcM0+GFObj3pXryyktscw/PWy/Vf+Wg+IfOWG7q5iV7KweOdftnYp3dF
E/XBPrfQkxbM/5se+FgbxUvQjCgZi5Wqkxyy1ypFEaryqtkYGTp/2mrhJlkG3gLYqvQk39d20p+d
Zj7MxhBx0pvy0JfeQxqPwbDKVrajpp0ZSUm2o5cBYRCkhBTngjU6+1iKbGNSE1rWsFz1YjgIVwp/
8NDCQ4XURAPKuEcf0k1bO9U+nOaWySNCT1MP+1Yt1dHsze/Y6gb0n0bfGuJHohLtIJLn2cmYFqXT
G/a+n7UV8zUgvMnIFsSBCZzb5hOgpGvtYPhvlsII5n7B/jl7893cEtu5Ex1P7ICTJYhzniOZmKjU
giC5GL+mpbvrmaz52Ugaodco/0pMtcTNIDQRq/ftfD70DHf91ugfQ+wRlM/uRqZ5HSAK1+QBzrpT
fpptfnHq3MLEa1wHJX93cZ7hesju7aHxEDX9MkaNK8M89MHTINcxiYPO8DEVl6bDhUhPqVr627hD
+HJoOuKsKVGDwh3SW7+PFiaaMikv0smvo3qpy4QI6ajVBxUyX5OFxMdeLe92m8ZXWWD4MIacgoL3
JywBsorb2k0FBwcGsqHVfs3CfFOxZu7ov0l5kVB0awa8BnEEX/C3Y6+50kOGGIl5jfCy/ojD9hDl
vPMLnObVMTUR95pGG05pvQqzPnMhtCG3zy+6MX8Oeq2fBrf8RIzRATegFpfGDL6jvMNS9yo9XRyq
Nv0wRQUbZpi+lCyLAP2Xd0E3vA2lZl/cdC94G6bwY7blNLiox8vZ63oT30n8DaXRBNQIGiVMYB20
yPN7gHe/47l5WBjDNsaUnUMdN8KQOTXPo3Z29EZ90/L2oNdWGIyaKre2lfB2IX/HIfmEz0oLtCH6
HPXROphlREKR+zUoQWgw3dMRtMseaqP+mEkV7rpMMMWc848EyoYJFULNdC5KEPkJAQimDq/FpjQe
0qHMt11TDttZdFetj+8HrfphYcqnj6OKdCUewWL+OYY6wcKCK3RmpPUtdvr0vvFLhjGR2Zr7UBJr
rad0DDIisZtBql3bTb5olToWAu8YAcvn3CnmnTaKb5A7Z5Al48S1EwwZXS6NDiLJMH5rte5dy8vM
F4tQBLeQAMe8eI403qbKmK6lcao7ODuLJAiiTLx8tvjZLWDQyJs+uiGuoVYkm6n1QEYIM9tI8vmQ
/ahOMVvYJAqLYduWJdQVPfmmRHKes1wdpJlQ8KWawRm3qt2ZSh7cxPJjB0dSz3T8HLbyrncGnUdt
UPTzbYbm06xx/jai+TWGYKnCzzgNVQCMinhcqCWnabGfxirVdoXlAN+pCdGkxvJkVslDW+gbXvDp
Y+aOz72DDjfMb7Ma6mdyp7tqHt5JMlQXPKVvNgmqyQivUxlei3Z6jiq8RXYTPjPeoPEzP5MJ/T2T
1Nvqs+li9KnQKC/Dd2XoNPOkSPM4oRvoI33bufPkO0mXXSrV4OVUWboBAcP1SrfLeT3/akJjo5up
uAy4s+XUfhjejHbe8YlFCshNGeHPsk2685jySHkLNJasZWqQ6GV+MfIw+/OBh9jvGflsozlc9kMR
/ajcdK354p+CDPreSuIOq5O30yzXwepAjVw2zCDbtZ1jlDnK9rDUHc98VuwzQc+PFRAo7Fcr8O61
kkvewAga6g+2qZdBWZkf6fBrQgTwx0g3rt0wc5k6sfQxG39NQv1OChoeMWM6LX/OUYcxYET4zC37
e+rRcGdG44+C9kHl4qOMhQufLjwaDWMmWUaoiuiw9UwVmKX7SuuMPTlFk3cT3DwsG9tktOKDidmC
xFK6xdY6BO5iv7TKxAXt0o5Hpb5RERJwpNKdGKYOHXjUD3VOKbUQwtVxBfjLiITIm3S0uOfw02gb
IvGsISAVkmbuIcMuVC+9te1a8atn2uAZ4muitfQXvdtSwOf3Axop4wpFjb9ER1XrSF2YgWi5RByg
VKHST1wYrZC+O0lM6OWbENGbpXGopc03+KDEn0xFnl4Vr6G2cOFrgm5vMPHbuwbNfT2cHD391cdh
fmKlzyed3Zu7OMkRyyzQA9U9dZ7b7FuE7ITd2oGYXPRJC2FIfc6WIjbBiS7z6XWc8SiZv2LZ/+Qx
NzZOihyeJlHzUeNlNqcwpNnq2g1Jub03pfIxt8qNFi+7ZAAWstR7RkpQOzs32vKDfkiH4YWQ3jeP
46pN1nYbi5ap/U4nPDh9fSK5w4Y7fx0p2F17RH17d2tEZmnSFw/NvFUTLzydJkxHDYzlYO0cmxqJ
ozKH8pU11lVIygIrJ265IA7t6HE/wrmHE9d/wF2etrgDkUAk0LFwor+mvAOsF6XujvkvNw0QIEgf
W/im1aaTFVeHChkmatYlS0ce2sZMNkkXbywXkUTNdFZebD0vnspPrjF9G9w42UZZdUJPyzdNgYmj
Uajnjr3rwtm+tgy3zkg9G4VZa2sYBk65bq/rY32FxMV0bNgsMW5qJ8dB1nRLGyiDs0bG+WuiUE7A
JZ0wW/i2njN7m0oQQZJAVhgfFpr4QKfeNaeBbjWF0eApF8/AApuNWMZRa3nVdxUXkpYgEnjCRghj
kBs4Y3VnCKQCaqIp6M34mpHz2Qr1ZQrPWh10BYknI9tEFSK8Xc90Qkb81NjmnsluuFMNyYWekjHR
C4OuvttbVSGDzMyY/MtvdTwC08PnLQTGZiKTR+Ye5CaWNYlqP5etVQXSzY9wrYhEBpD9mgBk4K8B
T7w3vod0F57uFEejsJ/NuPKwYhiIqhQfXUg8m2FB/dXQ4s/J915vx23jzi1TXF6IEceJrihOlYud
QxvnAMzltogtLgAoCX5o4O8PidSHEn3ecalLhwplfVwMoBJjNdN8UXwCCeGv4zRgkqb8jLlcANYI
WaCP+Y4uHVs3i0eUEZx2dkTjPHwrsE9WMsye2io/jLIftlobUvnU7nFCAKCR9yjVgGFxpGX7If+o
WXLup6H5HklRnLxVG1xlFLudSXaMTYW5yxVMSIlf1aaOoFddgeIQiYAHu3GdzKfZbTYOHLANj/vR
LbWEmKVKgngpLqqTZsAk3B9ayKE9rVRQFSht6IDxlOWBC9dlO1d8J8fhMSBAIjnv5JNG1tdruWPd
6a60I6xBOkJ5j7MlSReSpP30owjz6eAVQx1YFdP8zvqG8QLPpjNkV8QbSBui4k1WNFXQM5grenTy
0W7LjSfLHykJdL1xdSgGM3gpPK1DwpPvrlMjHALlFR/5phFzw2dnJaodWX4a6Yg/lI+Dl3wbV3+y
5T4uplYRgtvjjnr0Iit8tHPBJDtfrnbmXrpJCypdVmdbaisQrPmde+MSkE7mDeUsxbmAaFNEJZKw
p31GgE73DXAl3yMWTCoS6Vkly1lG4ZNuguYzAJZNc6NR/zsJalC4ohINCog6hHzqUUTozom5ZuXj
HPcXLxuOIzQXGaOhtZGLmXkpLd8pviZ4AdsQ2juNkN5B1038QgvRNYmcFFjd9zM1sKROhjfRkrWE
V9Mr070MYc3swuFVJNsXDDhnw47szbKACQN46BwqEGG8btzTPHQrqGX2vbR6rJvY3mglpXbUmx+2
SYQ8fXIHTdtR4sgdp5zfKgi4g9A301Qvu9UC587uK/dxdSQmBYGhEYzpvPa8cCKIniLYiOR0TJJs
r+b5F61c7i82r1q6E03rpotXzmdivPa2UfPWaulBlJLdtuAO7klFnWZl3Hld3ewyVb6Ixr4K4S53
7QjFKfLGLECDPBZpDBJdm4uAwgTcELpH1IunIW4gZdQy2+EM6APpnBsrnn0chlu7FNaJ7CJvhSkL
t+44HSw1fulDgRGzrio8TPY9kiP1JprBppiMzZZ59nJZGLQtWSF2lMF4JyCq9HYqDstrXuofI4mg
53CNiEzZV+zlxT3gs7s2+zHl4wNShbrUNhISkHtCUlNOxAZRB/PNqQKcvWukY6GZx99TsDdMDN9H
kJhYbDti4ERst9gxfzNQkwge8b0lp3Bv9yKCVmO8aql3zdLiaoiwxsGpaxt8zY8RwZ8kTdqzVaCV
5rrxpkY9cGdQK2Wvfg1JV+ywhmhcEvyjune4MzhSBH5q1X6UGZOejjN6sXkJJzlNuge+OeK9dGhW
V6O9CAwLiNVDV23NZn7p2PBOL0FdkpX0AWGdBzEhBrOQuHFUh5RIgCuKZAVrcHkJoxg4L0hF+LNx
r4O7rVEkXSI7VoQ8g2NvNxKE5wZKaJ8jEgT5L6v0nAAn14dWVf0mXIydBGNFQxy9kJzFWZ7nFjc+
aXFdbUl5tUDyR2nLXYQ91Y0ZNBhOp+9lQmAgdE8M3nb5at6fGXT08fhoVBr5QF1gHIk85ySqpxZE
jNPvMwcTGt6LDy9Tmu8ujUV2Ud+UCme6LozVCZxeUioq1xY7Mf3OM/Rfc3jWo5aBMC/nqWlpqnQR
PWa2jv5wn2vpvEeKu+gYX3zD0+pNgiF2V3RPtVvOqH9J4huhfSLKHO4ITfjhYJSHypA7Min2wVqi
LQMaayMKHQFAzFu53t32UKgLa9+nYLK1bZWC53bg8+MnHKHJzIVWbE3NyTbx5PgVTS+TMywe6gvG
4RqQ7autN5NroeDck4IbI3j0c3JK8h5MDRNkVy35zjlB5OnOjdTfDGRGyJYRFh+qQUV27EKS7c2z
qYw4QnaeR56/NdCbW1U9Tr26jq2JnZ3yoUaEwgIcX4sw9jYRXTv8BmSM6b4vAaZqa4gEQb/xrcnR
DpoyPtQSGMnziPge8cUo32j6VWEAm6VZ6aiy8klTdxGa42nS6ycRFXtFkpQDr/XOU9U/GEZPeyrq
nii180453eA+uTQZmQ07z+AjgCi+Nlhb/XZWd1o9yFNkWSSz7f5ak33bOemDqT0YMob2qKOzic49
CGonf6m1iIbR1Ym4AQOWUz3zPVxvd+NcVPqIVauNowdCvtLHkoHLz4NAsQb7IAXxdOCKw5oEX2fi
BSemBVRvDIqsklF/f8NxlZni7sqZfaLgeQ2ZfSjI9tnRhIYQo9EAYe4VjWMfXFFEfikdtad5wmXp
YOUsGPYjurzcfKFGydEFScjagz/HlxJ75xgnfRDhEGeAj6R3+zSqw+yMC9j1b/nuVbtaect9OvIy
XDoSdQnWZ7xqr9iTANCCd+0ITyEKwpDnUaQyS9ItoaqU89mLXqrWXSsX9TWBGLI0d69T5z5yb3WP
eLBNRLaY+7Iw2uD2QAg5IrkuWAGxvsKJxLCeYWu2h+maJe52wSB1bHG8vnYlMbultvxJQq2oQmKW
UQzdIMbK+wpAhX5g0Z+UKp+8AaSZqang9jcbsiJl0XbqElapy82REctUcfmivE/czBSeU9Xtb9QB
6uZkA/BEbmO+xCD/Q9XMeKbxxLe2ilq8jiaR65QtJ7dnzE6q6QSR/0FO43y5WVJhlVjBDSU3YoFg
iYeIdmQdC2BJPcI3Pt97YBLWPXH2dhNCZSEqNCc4HQ38lMpMzcBs5I8/+LXC6q0Xm5J5lXKpdKjm
SRYTLkMsHUCreA5ZsQZLGajaNUVz+1AuiDxxL/bG0D4szFKeJ2/fTQydx7TUDlC3jzpLSJ4qhsAB
iyqYYWrEgu3Sud6+fsixCLDA+E1OZBYjfEhCy/cONY5CYt/eyDHODNNorCZY7QCLbv9aJZcQpknF
X2NOhA9nlb4S5oQUFmeYTG/8Xl0RxATFQR6Xi5qaNJebFPnrQD31q6yoIWB6cJVVat5HGnstIlem
l1HlL2NXj4RYvY6EHUGczCHkx5tHcIF1hOba5oUz8t3qdP0oJ0xU2EC8l648tmvMbgCefduNUrDa
ZZsNUUiBBIodkab268KZMU9nV0Pvpo1F+OFsVQ542nkKg6TnfBzxw2mqkj+nXJB0Q98dQFnNBbdS
TlB4YxgsZIcAcq7XXCMBHLgRy5ziEY2nK2DxfdzVyR0uRdynMTx+e8mzp9Fyd3NqwDlanGfjFqLs
iua+5Fddiyu3CkuIPuYSOLpsv4YQjRi3QvxYGpPAZsVTl9qMW6akX75PKRVfMT6UsapfZ+hUPEhT
dM3K78jC43Vcgfm5WYbYYIeHaXTedWHRwQxTXQTDH4ZIZxSXOpznh7ShzG6XiNBNMZ+Ju3ePrUWx
eKMnGbE9YNWrcNbmRbSzSsxWHD32uVh+avz+diYtSUCXVxcWjmcHEsAmjr3qzayqTRiq6sE0swqu
fMGF1CsHsky6RtzJqeKxY4xt1e5B0yIss+uk25S9IDE6zg+w+BlnkKu/4WEShZ3KjtOrkafKCIob
kYXbNzljV2svJpOFIAE/tml7/RO1qTjNsZhYvlK/3gDrzpyAfMyFddeGzcLd5TxosuQcEEZ+nrs2
CEvEm3mOsT92qUUwbDSQTJWOGv7eDhP9YzrApYEFNOJM9BOwY7s8B8RMDu6UOax1qDwv31kGQOjI
itvAirz0JEtK4p4D+EEwL14z0LcHFWvCtq7ThX+gg+WTXMMtltjGMA4EenNQ8QY8uPOoDjhxC9rk
1SloFfOlQ6uKV1hXBCnLEM79uIZ1QZPHu1CQdh4dzdzqeUyjvT4lYdwRWM9Q5fk8siEMbu80LfZ2
5YrHJApiTHZ9LUmK74Y2ZJI8j6fKkoZ/Y/VS2Hl+OY7lk5a2zq7s8OX911dHuv4F7sC5bwfGHjTP
+SEX8SdW82NG7D2ZqnZvoUJup8oABw8M/I7f2GVec77hqpt13USZINgU5THR5VsV97sbnqu1cNjf
iHRTUeCM6Jf13Iifp9JsfQ8Kzu1AJFAJ+qLMd3aXYx2oaX9YS0GTXLloVgQ8xyn6g1Krim1TKP1y
u2yrxPohh1hB8kjHS79+GHQyUNC4jUPa3TMauXBJr+f7f3wo3HfHrPT7eqyeRrQE6iX+yLLDH/UI
Uuj2q0WkJcX7OOyGAx3B/F2EbkvauseOUPMikLMlnrSy2zZ9qz7KnhoXM6G4RlWRXPAw8AcKQUNi
WqPueesNLAjuNH+X5tlWsXcsnSEMlqhIv+eDw6jW1ugsWttAlFhXtOTqhwpd8Z44zUXp36cmTH5B
tMHHYSBR/6EGdZWEpxb+ivSYsIVNAoDtNm+aBkMcK8o7Gq9yGlI1zRTtjAwXgIXV8MaQ6TEI+AbK
urCbYcU7mq9yNt6yohDXNnm7HbRh6OWQ1LrvTpvqAWeKdz/VIT9EGT1AU5RPJhiLMbO2EHa59Mem
vGIqe4RJr20sEfGPW+mdmhF+jERATiQew0MJ0m97QyeoaHyY1pBbms71cdac+LWcvacZCPvd3BjJ
65AYqGxOCtB9/UOx5uEkN3o/NZTqCwd3L7X07OI2v1ZTVqO9kepfOuDNmgI3WocGjlqHtSl93k77
MR2zx67mMO4sFN2Zm+6YzvLpDxstHSEARNGKV8n3WESgcYdIBEmj7pOWqLxm4DdY924spX7+c+E3
rvJwtjOsIuin9fwok9BJRRu7P08OeamKppjnOsiATOSlQ2obNGRXDq8poiMut0k7TzGJFby/3SWy
YEkm2fV2nmhROUGjcywSKyAINaoQv+CNcrgB2pfZW47oFDQOAyNGJ2uSL3AGjw4n1qUhNOjrfese
dT1rtuPoQEchdr6Nqna6NvnvW4VTcK/RvsJ9Msfe2WW5kZ3/3O9V5swPlVu/KUt66LecRrFFMBDD
R7MVqfFUs33nzjVT6yll9rrYNatIdGumLI1MxJrhaHst05pehGQZZgftcQ6PvCjbYPDCPEgImGwY
Hp90HFX3fVgxF1+B58yS3Mc/PwKmQg2/j6oPwonqbzPmwNVsB9alq+uTlq47VXC5nuzYegu1MN8b
CXNHvAEw8eAK1TjtD17XpgeuWIQnYEY8lusXsWrlgc0x65KF6tHWCKIVWYixhOOfHDFeqrb4YUEj
6Luheola/YoF0EYDsvkVBXygkYx/KUd6Ky21iLnV3SW1y+ae1Bs9A28HzpL5OxlvOGzrv8khVTUo
jWaNuPsOtcC41JW9GU29vdy4MYOs/0L6/EGSCTPVfWuMiiAfcTEz4Wd8IxuUvZrVNLH1o2MkwNtq
e4P8ZkyERC+sRxXVYAsKecTmc5fmcR3cMDKGSq2HSMW4XnH64XX/DVCEdwf/M8p4T2oaTEUr728/
ioHIXu8VuTWO1VDbxgPBXOQk3GedPr8PMbPbouvuSeHIZ298hXSwX/I0/ozySgWZZaBPJra3y3Tm
KfBr9jdM6qCSYjdk4qEaWLrnrGsHDPKRDQFsYKjpGpf/q2UhPqMIgFbMzZ3JOd4AxrdTX8bUyk3k
HA2cSGQpE1A8DcxjcIEAHjvKyVvfVivTDDBLYBxfOzXMVNG2y5Nqvy6OIPyQ/NZB+lX4/3dTQUmL
x08cSCHjbF/B+yocrWM6KvJQjo39sOmnrbIZRqsbd8BI8+OYQVHEc5ZsO8tL6Usoke01awxpgIFG
M311OqaWMjMDliaxCqcMoZz8+V+NZAj6S7sxqka+CZelMF6ayAMOB/mm3Ji5q1l+lJ2TXUoQVpxG
Q+UPpS02xorAlASWzmHS/Jgssk832uTc4mPR5x7+b+U6z3PXe5u2/c1eRiKpZs6H2mRMCKI2QHoc
GeIovLQE/XZuYaVHLQxfJMSh+5azp1m3xWBH5VMVuks16t6fLVQ8PpTomEESQuupI63dTIWIXYtK
ZwxxEt1agtp19CMrR7Slx2I6TsZTGVooqVnzVTezxhgeLocEp+m3XDm3s/J2anJ61uVgMhI+g1Gr
AhpBtr+NUKbcCuHg9lPlRnzG1Btt+hpQtnRgJY2a8GBdmQfdiH4rZONdPhcMV2+bfcYLRpTi4GHn
2c+efUnqPnkp+gsVff29twrqn9ZOXgCCOH/OHYsXwPqV/Rr1SJao27mVZwW8bZ1d63blqdZK3k62
eLbAoTQ9e7GcuP1BKvNi6MzKE4Lc92Po/iZ0ZiLE2b9LSIUPna2+LYk17KAwIg2EVvhSseZTxfZ+
wcgS4Iwe7qteO0xg9ACAMwlldkTSM0/gXkc0ZEUcYtUeQMmtBbzWs47kdqhEusttIfsNb93lLjIX
BomcZKPDq1vF875sKKpmm9CzjFF8y9I+KgwyF8ubPiIW3p0dubhnzsgMAgwzr5wz9rnmPAuLZXzp
TJpUN7feOLbSn0k+PFpF4eINiU5M1uZNjap/mGujvXN52fpZy+hsqgZnc7vt1yE3Mtt8uf3Mc/9c
ulP9YLQN2rRBXXDbciJg3x+XXj/eLjO5xqdbS+dtzNYykzUt6w6S2+/OTfTOthgF3tEbeUAcd5tE
7VNljCbPsuudZD4+Wrl5aNa1Vk1tPnajRgjAVqfEJAvuLheQJcMW92nxMofzAiiCCiqn/ZMrXATC
kWCyqACAQFx8MqCznnjD4ItaBmp0wd4Vqav28b/+IMtDeWCjGrJkEz+Eq6Qw5+Fv7GJyR+D6B/Kq
2LVjJXP2msCklCR1A6dw3RMt5afCbsNonLNLExmrquoQt99aVcSle7ITsAuj4TyKMn0mD9fDm4nc
NSzGcdLZ8Ya9tIzBCLYiIKs2KPX8GE8dO+WGPLwOHvaixs3qhz5iJGtyafTBVHdiQ/rzO95KENNE
tgMpmt8LBoRjjjeQeyty6eTizW0dSuFpTH/ZVXVcUqKR3I/RXrIe4FqXijKHaQaRBEjpdRhjl5t2
ejXNB61hxdvKaruP2+L+D5JYWt5uiDOWrAGCXRvorEUahPODk2ldtQptJ17TCjTWoK6YqqTsUGqa
VzubU0Q4FBHNSE88MNAoBrKst9+aw+FVQqcJZGGwn8uhQ+685KNR5T4v8m8DI847rZMfmY0uWKec
+6XxjDdwfJUKQFw1rETR20GCZH1X9KjCeiXtlyzVr0kM178vJRTwYiyO/0oJa0bjhAXTNp7d8Cme
mDnd2fJrcRFrggzLXUOKbG82LZfPQxbeee6rob065lsr3jrrBYeK35q275C8twSmamoeU2gbzlu2
yASn0jiwJFiAWOn3fXlw+83QNWTWP+busRseV6H3X3UzLh2kJkllYd1XkpS7lp8Mlkqg80ZvUyTR
PZZNQ8U1kWNM4I9i3m5+QxlKluSIseaA2P2he6thtmUHQDcD22xcPxbIHCNLlhrRvbFrkjloTHgQ
c/pD11vP+Da3pLO4eVLzeZy8r9q0t2UFV2ipai3IIvnQ1f3FBCSChs9PYaWHnKxoVCnQeI4sfCaX
P3AovbKbkGd33YfklvIonHQF7Vj4dbPxKR5639O58tOwfaaphH3E1Jh0dO9VLx2JC3BkGfmRHtFl
3mpEtbE7j2FGqj1mTxGkVMNlstkIJlgLexGswthGBqZ2nJua0Nky5vL0sUX0ULb/l12q5t93qZq6
FIZuMBy1DNsw/r62tmyb2uuntEHVrjYjctfdvH7I3Ieso9xvrLlmeMUHx6j5YDt//fL2e1HP5kvd
wwbT4oO/ot6eRNQAOdDKnI0OQid6JKV4/POhprqtRtqe//Ev//Pf/tdfy74f/pBm/2yu/lHVc5sg
Fv7tl//2UhX8d/ua//yc217v//rVNfnBRK763f/9s9a/6D8/jW/811+87vL+p19s/75W/L9ZHP70
qxvy/r/5w3/aKv5Pu+z/aau4bhrs5OBR4Gf7azX5P+0V3xKvSD7/5akqPqPy8//wpX9tGDf/4UjH
ZP+IKfiOjsOzP/5aN4x7/+DoIT3hwn43dcvQgfb+x4Zx+Q/DwtzhsGfcsxzThve77qdel4+LfzjC
sD0HL740PF45/28bxr0VDfy/o4MNtpzb0sV/bdBXOc7f0MGdVyltGVGv+8bc5a7xwx2Tkjo6Z1pY
OXd4iLBjsTrPj8bQr5ABWYQDzzuRZr6pNKKeHccdL1JcOHTWju/G6butFlZeLRMDLPeA1wb3J3d7
Nn5f7ORBK+E1VI06RMq8dGFznxKNoVlSv3Mjt/w5YCFDveUnfekrnRlo8SGm9KmNMB4b0tnnJhmx
SW/fTHt+j0kVJ47um5zw2FmmX/OM1oQD7dw2BkO3nvWLMbtV3C5HvBRE4iKiSZ3GDjNV+S2Ph4/a
ldEoPLeV/KAl/rRRknziZUGVWW/EI3CTm41f1Ms5C9WvsD2blAqgPuXkL218xoidY7Wd/VRS6cDM
ZwzgULJPtbVrK+v1/8vjE1wvkVsEM5YjIEZReEKq8EOmuTOHEjZ77Kse5NbZc2BgdvHPEU09BOhV
ZhCn2CmRMneia/NGF/xEaG8zGT2amfkUF0zOK4uBjxcnlEgjebbotX1q93XQt4KAY8Ye1BBPJ/Si
LHq02jjbAN+gT0wrZLmjERmHLklfJttNt6Nd0yjJ7xROOS0ni4qWwj4iuO25xf0OPmEsIdIvzStN
6gejzPUtAWwjJFyYWt9IjNx3rvF7qmEx9h6bhPRhHYQCIZvdFNdPNb+m9qGNSH8lGkaEzPrVzDZ7
S0j4TGjq8I8frc47eKIa1lxs1oh1a+dJN0lZgZpIyvKjYpnWdsxW2ERLEqXqtsmiYfXVJfFtm9GK
yDzoSj3b6Fz70ui4FrKBaFPjwvuaZ5IWifM0T+Ib582w6TqMiXBu2qMF4LNyeu+EIojKPmEL7dMG
6mxDrD5kharXDO+zHF/hdShcOkW9cUMEGsSzbFug6gT9N0rteqvrazxk6O+MngWQZYx0AX0ASGG2
r5A4txyKz5Mu9H2ts3RK8BUxwRl/Ip23wbH/ypLlX/XSZrssqYkn6g5LPNhVJNfa2yWVZRA8xZrJ
UCWMWe3ATgzPmbZLyjxoBNufMe71hcaWM0oyYpHTuCmiyDe54IM+r+EEjvmRhRV3tI7WTpio2QrL
ahgd+sU2Dy5Fpw9lZg7Cyj7kLMs8mC2vBh4PPGBclEtXIpL2M0/fHD1FacRknW+Jjb8bGSY8W73t
7stw5vFnCRqlj86yCiuk1khZ1fmMcgtrvdJk4NXkGYVLL+Uuilx7DJujfrIW5W76RTIG1lmdvMky
YsB5ZbMD0Ks+i2oIHIUdrcn4Dg0VWZXM0PmXKiETgQsCcjpxUB4gV61UC9M53v5u6cHdpxv0mQQQ
t02x1S9wcMKKDZn8tgzqpD8Oe6VZd2XkKPQF84uHKbOdO94FNtkYZQU4Nof4d6+5HbUcL+z637k7
jyXJkXQ7vwvXRBuEwwEsuGBEIGRGyshIsYGlhJYO/fT8UDOX7Htpl2azoRm5aeuaqarOzADcf3HO
d5ZiWX7ggNSpYy0YHG13j5OhZ3oGnM6O848FxWaa/HS6MvKw4fFgNAzxSu0TX/2o0MD++a3DND5q
C6ePh3HKfg2tfQEG+uUhiVwVZfRbZW8hL9oqRyjP8x1y3IaBzo46f5/N+3DUP6bK2aczj2o6hc8m
Zr0e00yc8dvdIfkipePRKotbdsn3eDjWkUOuYYDgEYomK67uhUgeYimL29hAvmhmX3MV/xYzQIsW
Oeyi+pDGK1mffHMxCjCKbRr5LZvib2MeUlquovLJOb6bZ3b1csBxq/L8RhbfVoPvOfXA4jjpVzXx
zA7Ah4gLHOFUjoxMVnI0dNilID26gSDH6itrcA+Mqt+z43+y5sdc1Qcx3lolSUay7B8jsyHs4pxL
1hoVQHU3s/aCTi3CFlogS4hYGc3Gp7BbeE2DycE4Vq9Oml6Yj3BcGWyZPanQRzTK88PAL7MEPAwI
iQ3nL/RutvRTBIi1h53bquNEui9k4U01agDKc7norMiiWSgvhhB4zwLyJYq592XoQPV8cF31rADj
bWQMHr20Og+LpXcbi3sjVKQPh/vJcoqbqHwwdW9g6RMnLNPPWEXRq0fhrTWgFg/crNzaAnCflCWM
/PyrjuzEr9xmE7GRQz1JmIc41dZ9bQm5TStzq5vELoF0YgUaLYvPEss/lrtiY7f9xoqdDA22yP3G
ZFNg5KeJ5TXByC8IMX4mcl3WcWAD3DJgc6dD+l5rB0vlZysKn4Y8iWENUlOQyHRXp/LGkvKnNcHJ
MUyElNThLx/C7FWwxliReNSftG4bFXvZOsOmVaQLcUWlOQ9C32Zyk+hiPxTPVfuTu4G3Z/5unPv2
GfY1ORESIQFZw+bWTu1jMXEbEXhREuIwkZHJy2DX2UdRe7kfvTSwC5JFmoyUnL+1lHdTbGebQYmz
6RHQnKUs/uAwsvVP7lCWYoUOaiTgdnhHHg2+3OTNSi37AMvjI8YqBH+MdW+JBgss4E3GAGvlUtbJ
2qvPeAcwHlMuYQANNXfeFbl1E5qMRCy1T9g6rurGclkxmg/BFw2khyg3FuiE67sxVGpjV8lnaEAO
RVXCG94PBLjSk3qkBThjsa7sukHo/Ggsx8ZBGg7E2JquDrIIxqqWjQnNPAvwYFPgTQfWRiCahcdX
N/jMkJnaR44DRjF5sYny6NVqMOx6zXtsucrHjX8yUGp6Oj0v88+dOaG4tVtiXHusyXvJzcbTxnDa
tFnxQEMpm4GJEwMvk1Yz6LPvtI3I3w53wD+i+wnn3fCd2AZXLoos3yUmBb9PRdaE/lu9C8PyViJn
WOhRnWborwfnKeeUSXLz2Eha8SzY2iQYsxcNbooBV9USL9kw3xhqTNpNDA2ihSBiTnV/DLvkFVHP
tIbmahDTVW+Spr32WU2Gi5lzSk2r4K5lI70G0f5QmhrcnYrpJjb4VdKIXVthZIkL+IMBd/aYLqHf
RE8Pc4NhRHu15CxuCZzxAR1gJR/SjoFvx4aQHQbzE83Y3BtycHfSc18ZIfnNFJ+MKHzRWY6ueK9s
Jgypc3UzjgpW3EGJZYRNbrIqMu1aIsTwEfQzjspuom44u10QnC3J4VhI997Qxg1Kj190kKTlJVI/
trr9lAjtI6cs5J5yLnFJqFiacAAE0Z1roZbQW4RlLfqXnVb5oQyuGvfihOe1CPWPjsV7CZNVquew
RwTTEbcAxoh043Anp/GikutgaNdAOtiAgmspNAtecz7iJkPaNiSwNRF7u2jt7jTesLo27+rEYrbE
N8gXwbHMSsEef42akLt2/jXZo9DHDNvQLYjVVPpHZsA91ErLd6OQArALH8D2bQcNEWS8SHtrgoWh
zqPeyRoQh2WnrXXiSLgDXOTa8bGMsEu2CCTC74ppznrC5bAZxuIly7oXPXEesh4/aMjiZNW1fJQq
OWBcOhVIV4lMgZ4bOeRzjBFO+WG4QaEChW2I8GNC9ojj7JR8ennYnwYeU7EZdC6LfgQZhv3isbaL
H6hpnf+jBuek+L+VCLbFQmnK2uo7tQDuRoPBGha5bh85jY9yTqFjh83BSepu+swebsOKbMyZH0aI
UaxCP6BrIbIaBtAs+9GeJx7iCvtlnAuESnb9QRmYHAZurhxsCQf/U8HbjqcieEAOs6sNL/HtJIGw
w4Mt2ulDb1IkSwSI8GYDGDLENqhID4hC57UqZ2frBX8EEqwsGjIFBPM2uxuesln3NsQ2dXylSj2R
FDDE5X3mhcxruZCi8K6fz7154S3o741B2wkjicgMkwxv7WneWeSbsPehYUwrUPsIhUbgc0jmCYGX
ObCA1Gj2S0OcWIhgM48xaNikLTD7V4Cgv0rGjt/o3VdshWeHJPWVAEGKp6h7gsIWAJjF+SxxVbkO
hchcAyASp9IssIaL4ax3AwW8iCKIr/dZNU2osY9j756YDpR72BWkVEhrZ8GO3orXQuUj6xuNN6Kt
c9yxTI6IG+iRFakBtlESfJgt66few8CF2zJZcAbsH1cuoYyrzKim0x+8VEPd5z7LiCYgkCiEg3k6
NJrt+bOTzrs0NDE5jHjNYP/e1aQh7GSo7RMvuK0ttKTZRMhY1HNWshjP+hmiisczyweW3qF/WpCI
yHwLWvBchcyzS6QTXb6GWfINAfc5b2EzyOKIIGipn/OrDPptaHuPmHrwUIcjDi84+UaXIg6htfM0
pPqMAVF0DXgKy8Y5dnRy6ylFfc9OEcujPj9mARYrc2z3y7FOAM9HocvnUiKqxqV7qDv3LEED7FXt
9FuX4RoYCF5Z3TtOxTqhhhjFeK86z71VNgUYZYo8sJUmxswWJ36k4B62ygD3CkxWEYyt2xtXgir0
sv5NT63DhFh3Xar2Y2Sd4/U3tlwgTfxUEGjfZMWELwW/+CpKqkPiaFixzUuEkn2VGKmxBfG9Aglz
aU3mlqVtBjfNYo+BmDsKtbEmzBBlfYFnXUfZLp2xNWY1CFLMLTrtEsGX6Ge3zCRyTIe86trLEOOF
mD2O+vzMlTKvJ4Pbq8GWGoF48fXoSlCofe4RAjIGsggti9IP/EKnrOmfmil/1xRekFo4KDSS2fWd
CEhuR9fJzfqrte3RFMZLneJ0IVKdgSOSsFg6CjE+UmDyFJnTd08k1zMsKpJLPUzBbtBYXGfxpRzR
8Y/g5+oRIH6kYzPw8l1o/YiADlaFmet3FDBIdxZDzrQdzWlf2thUyM47ynpXDBunt4nTzKLPdDpR
hYI0w7TIh5jdFlh0Utk0d7Pm+ZXZb7ucygK3BR0zvg2RimM6zVCy4qW+rXPCjaqbdORvN6N+nwgB
D4pLycuvzO9v8Xx2DLmHnSItbe1JNp5LeG1IQlAr3HdQk8e54W9s4n1fpr7l5V+c9+TD8PqjDXmO
KkSm069aVGakm4Gz7DEUKjhOWPsYyxJ4lMzA0ecvD+HsJiOt/jQSmjiCaEUs1q4Gtwdp6XavqWZ8
O3F1bzeeOhZ1fsM+GnuQZTQQm07KQ14WE1WHfjO7w5ID/FSKEXeP9tn0HkZg+C2ywIAZze4bJAOK
eWsfx0hzibBNIFI3B0zyD22RneaMp4bNfdhpLKw99AdRD3Az5wdAyPR9jZgAqfw8oGkjZjgi843T
F9790L3yMX8YsjH21dJdM5+joIZXDTlMFhIUTOOydUoqe9u2iH898u12jdaSJUe4hmfz1j8FY0nB
Fn5LHBBr4QYug8g9THPBt8KYBwJVgvGMpzzksG8S7WqN9S1wN3Tvqqn2hQlplIYzXVcajhgnxqeX
5tGagcJnBlzVt5bPvmw/UiupfZNEDKYbeEvT5k3lDQPRTlFeyIdimEgMFhr9mkHQp3rWRDs+e1b0
1cTzbUAEF4KzxbIThcmKQpfJURlue+Cwm2Ya95VrY/ZmGNkRLa2lpI3YPXL2be2WbzjwdHRDvE16
Of9Wmg2YxjIuPMAO6CsxrpNYO9RB8+ktRQs7/VOQM9MRFcQHmv9vM8IdBBaUM6+PDopmsCuwGESR
S0KNMyIKor7r7WRjl7XYpB3PD9zKGLMR+lXVmedm9lXNXY/yi2wA9I4VCMvIPM0osg6Fm/szRIR1
kSGPHYNb6MtYvAN9Fduly/iiIf/gja+enrjUrt5UsdSZxXclPG/dX6WhQMWFo4uNhGgxJLcdOvSA
M9C8tYV0N0lcfJkV0yyYKNq6joIzMJcKtJJ3sm2TzGJKzgQx2koo+2hk5f2slUfplQuwED2AqLGM
O+UprMYNT692srv2ZUB4w/JvHacc/U3RsMya3yunodqKKMLsYlvqZnisXUoDbW+MFJ89Lc1qnEtr
J9LgardMbMwXkrFhhEjiQnsmmAgsIW/I+E4ZQJ7It7xGaTwsBkq5nYE3JjpVEYvvOy/Qj2y6yZGm
tuuT9uR04o3MwWezkeGa4LYRJXCa3JdpHh9TszL4U/OCgDPZzboDvRMSfppp8YkiYaWXVQHwI/jG
ZnaHYwt789BmW2VFmt9INqiirPC1MyDBeRETGTsGKM3SvS0hvDhP1r308DqKBBSXKrMLY5x0o6ic
dqQz7E0rv9rpTI4xbS0UibeuAUiBZKbbjjg3ogWKU4tu32jaW2cQciCbeNdbIDTL2XrtuvhITwqF
Kky2NYDjNXu9S6cjb200tsjebF0ibnlkjgYTCLQOuuNuNRdVi0PrZQbksem0qk1iAsEcoT8WdrDM
cSZ9PVkdBkOCFO1EMvvToTsAzdDz/IuvJeE3gi5LrKJEbkjR7/He2iUzP8Q477oDB4hkJKSA864v
cXQh7VszvvoOBDLjwUNwLItDWpAhVAT5iHcd5JEWt7+9yNVaZbAMK+unBHtAJ5V8e1z8q3npmWwr
Ay9U3FqZ9Y3HIz+mtka/wpKycgW3i2yODdZH1LcNeXXcbOYy8/bS9DGA/3So55smT+VKmwMg/CJ5
Et01T2tWKmY5+vGIQlbyOURllazzjHsfpR1afJImV55YZlj1yHKzEoNPGmHiG7n3amfLvI9sNSRl
u0RuvQgWhog/tBI+Or6XM9Afl4St6ltp4gUla3PIW9Jym4mSBajUj+vW+6FWIBWFc8nD9sZtgnmT
lwTrRCgnYpk9Yswgmq8cxXqesq9osjaBlXyLVFdrzWHQ/eeLJjpvVwjIcHrokbQmpmXkF/lJpbEh
BnpCtzM90+zAm5zNM3SC4aiLcw79c+eGSUcDa953BsBe1PZM8Zcsz/5n0iy61oYfR+IVVzOpR+a0
5m/S24+xku/BuEwr3IuA8wVvMNVoGx9KCw8XbMTl8sTY42a0xM8FGrnnvl4w2Hn7qRP8lkfGBcn2
adC7q1dRpzgpCXYpggIKDoaKTsR2OiIJHtwXtr821nGxa35sedG51cUv3mr2PUH4mTfJ7HuOxwGa
TdR45LCZjPbMBMooGaMcXC0+G9ITI6TXtqHvlE0GVOVyebmDe5u72b7Jg+cIB9Um1ZBcIFbB81Qg
6YN4140FfgDIRVofuwdY6/cErDNj0Lyrm9B/AH19LMpsoRaX1UarjWpLtAYhW/jXbgerMvdAq881
xWwn6Ndxe0LgMM2WPcWqMuHsT8sjVinxqLR7L4VqMzcZ4iQdV2A9tsbO6vk2VX7SWm7DaPFXDBaX
EFBf2NPqYBbCgW/0FHpNi+lfAnQwaxyO2PnXXoICCjno1HA82IgJjiMVyhyxV0u7WgdWyRYvv1pN
cZKNew/EEFl8wRnGqnEV67Hwy2JYfAVvSo+1I2UE4UCe6bIBcatTL8x9Hzufk9Ykawev0WNyKQWM
i0kBG1iedpKIidn1nOQuSdqXSoExn8ECags5RfZLQEP6WEXNAXPPXSIAXUS5cWdaXEOTMfsdoAg9
C3c1nidL8tCPnhUC3zN/bNfZwqX8KAmfs9vKoBSq78eO3qrBxF1N6cVpeGVlUN2wD6S9V3TSAN4C
1AT6h05IKOtYv7YptPF5f9Vir7uuxU+ZwonGdU1kyrCdxi9Fz8nJRp6fDSRwaxQnI6inBc0EZKH+
BPdO8mVt7yYzQMUD2TZk1bwOtPaz0hnsYxz1a7OHLYKc/EgbZEC3sb70z2W1gbyGbAIxrPVYl+uz
9JumoNHq52Yb1pjMsNk85KtvL3E/IwT7TaAr7AE2dHMAykB0xI1ZtcSOY89cE88DDLfT/Xp2GE1R
97R2wgarq/F2evRBhWQA7RKEFpAQgiz4MaRNhM46fJqeWW1xj+R+H4SvwOOaVdQjyy5qSO+1nO+G
mFoJfSjb4pGogslm7WbfVIOZncok9uhHGII6qCYzVIVlMp+N4a3XGMRhgnvpfczF8arQSqAGbcuw
WBP1Yz7m/FnSlt0mZhxipZdBEHHCQmjIMCWbGVV2IiWYEH3YfPcaxH4iJZObjI0ViRLG3jbQJP4R
9HdO3G2ZRgY8b+vU0B51F9ZHhi5oz1r/PMgH6DPsOUM+tYQRFuFIzCPAaBcI6YMyfa5d803vi241
JvZ71YufIAW6LOrZ3cyqjTY9HB6WLpy/ujmx51uK1UwRFpN55aaX7Micmequ4txAhMi6cNZWAt3p
PsV4v06WVWFCfcCoZqkorBZYWgXmuBqKdjMO4W3IbJtVaME92AwEdDl3kzw4GQ9uFN9VMeHGUTUq
P9PEGk4n5h+IP2whsk0W3xNN4x1D1zhVSWI8GDMZzFUaGketvzT2fWNXHcFIrEAJI+zX/7rW5D8V
kvxdR/L/myIFJ93/SY/y3z/Jb57LvwtR/vyJf8pQxF/4j9Gh4OeQpqkjbfmHCsWw/kJ6hAwFYLYk
Rdry/pcKxfyL/93UsW7DfERK9zcVivGXdMhDcsFruZwsuvxXVCieY/xHEYokQhZVC9Wtadm6s+Rb
f308AlxR/+2/GP8VvatbUk/Ay43aY1gnwzbnqNBDtCeqNxIfbLCzITt+Lytlb+oOtpWQ6VbqaY5O
x9K2ZeJhXKQJA05v+kYfVUeyrb8ATkV0U8HOzsRzKMmHq4uw3WvGMtOpWGXxN4VrvDLMEK2WlU0Z
7SttBu+Vty7IGNjH6hpZVJiMqxmumMNjghNhBVFhVUfiUMEyXwVJSXXbLpKRUB7g6SzMLTIZGeyt
AkKw7abedEP5lstojxibomnmTIv/+NRR6XHOJdx9DAGTFI4hUpIBMi+UEr6XBnLhAhJ05W3QjYdk
ptTvmuRbG7plVdraVPIdwNZWwOi/H1v2LX2EkHsM5KfZ14ggEnIRhpF1lrCOhhFtZImKYqZB0U15
45CoeUDS41BahTs3GjkxqtmfU5La2PsAy8s9po8viinnJoSJOIaQYWxWz2wufuJUa9eoEfhH1Z71
6jjHzsEmgTB+IZfP10hN5PsgrKHKmnPmyUuPyycIKvomsqIZjSI5GMwXcwzNTan4uXjDCMhuFgSm
soPxaQ2NTf0x6fIxquiTR1f86BYIUefilBDN0/F5ZO+9NtGA4MLOC8C24lzglOFz1N/bnhIAiQCF
ktk9SSXMVTfN29aoIVrl/UMIC5d9+rgjVQ9ltMjOBNC46EF/Y835oC24AF4kuO1hMIpy20wkjBY3
GusZtgBczqCQqbcalmTC/RkzR940KRCMNOLqU2e8nHcKAUqrR9+TkO8NkAaj7UjzdOIS8IAcHrC1
QrcMh+oKEqFdzRC/ju0kQW031EBu99hOExDIFIdTGl/Yfe31ktVPQ8iqbU8lPbi3V5HnbTDyPiHp
fcnb7GzU9PrAc1dkHt8QrEaYKTgtZKjWKo6QrjSu8RkWU7R2I7BwU6yXRxXVF9FpP2lhiKuXRKc6
Ca9O+EcVFXbYpfStHTJNqVh9m1VNVgg5DTz987cqQpTzBC0OzXc7W+dJ60he5z1xlUnJQAJ0Kyis
zYpxHJpthsjtaPp2e6hjvFW1636gpHBxtPd+0troCMz4PE0zuu5S1bR8kut03reGS+Oet0fZzi+4
tS+L3kzmw7qKEIha3RFl59rVxQkpwuPyay2pUYkhQ0mp4AV8mxr9dGaRsTOJq8p80jt8G9dbK0ed
1IRy5zCG5SFhTqYjSA4WA29Ezh3k51GeNDHdTQyCYguvgF22xy6mMU5dHXItOSZbw3JZUCj9U2f2
Tp9RtyezFUdbFe8aOqOSRAgntYEPgpE4hDZs9hyJmu24lzQqbpJyeGzi5NYTzYb5/xM9copleNUF
NRXUsoaBXeUCFVP9xh5gM41yyo/LnwYEj0QbLhFqT8sv3fR2kb3hz/CrNr/YKQwVgzF+kNzOEE2t
5EMBrxDxcWAFNgz2UXKoqZ64iSDDCdVW9D4GGr4+t/cZoZd4jK62rNMtIreZANQ0ZcA9noBz9r4I
x+haJgOnSegSb8UlsikCT732JNKFGS4VSu7Ya0/dRNICxwqzi/R2yJpdMQ+Ps4GtkzZ/1RR8ZyrL
VmETGK9zM2B70cNhZeMovfF4YMCyOI6f5uErVsXDFHHgCvESJRZul05jlN2xPmL2R7pPPVK99QyD
p4EDCHxcupFDQ5yjPZ0m2+tPf9KMeD6dcDJemanfVAm1UAWhe6i5MejC2ZjLZcUXBejXmTJnrWA5
02pUXXOWbbXc2iR1xoRPM09NwpjCmdCXh/UNT/NajfUOmsztVI2PVc90ZrCY0HXLmG1Uh45sjC6M
zmFidQfA5r8OC7PGshbwAXyaxt7MGsN4lPTaKregV+VmTy+J3SM0+JVq+WlFbKTArbII8ohGLJH0
gKFCw+D/+Zna7KpQgl3afPpNJPhMe28X/Ysbq6NWIAEI7ptKO+qEaGxIFqYt/xO1oSO8hMDdrSCW
+R3aoyWyhOuVDM/ckl+RybCrF+pQqGXN3EtjIxWKHEZiqLlHB51ERO9iT49BXEBp0tq7Bs7pSix5
GNWkHwicw3QWM8Go96wtPsyYzreky0Kr7X03TfuZ1gBAdA8gWWeqO1eQp8Q2C8ZejYaCMZl5I5GN
uy2JhpF+iBu6+NJgQTfM2pvdNPzcONR0viLspyy6GvNNqBAiYecemS3f4nhIKZyZBDAqDr0QAiXa
8AzuVUk2UhY8FQQGVhMTdKUThRPhyJq0klj5IjvzoHz1fdStopjprZ2CcECfQ0v54zqo63trgBhs
TwcBNBN5FQqpmZjjVaJl07pnOE9EODrztth6ieGTlLjsNOtzWeqnPHU+NajyUQk6u5LJRzgXO6IU
GEU2+StsxTNjNERUVZZv3TnZzokcnlPI/W2TvOWQm7dOX7MrYluyMrFAEWS+Zi1zijyzp2nk+cc/
YtjgEYn12KDVswh4mK6NrW9YPwW7mjyKP3s+iq6IjxtSHCgsFSY3IHJ2yiD2DumAcpAVMJa+1gpl
K2MZkCspP+gpKs4BQdjTUG/7kN8zVEMLSy3f5qZ3G1nWsI4QW+Y6X6cL4StHC0y4dgyhJrJMm2N5
/nbn4dmkoUNnEfyoXu0VcS4bOaGnSgXbRkTEBQw/fggWOPbMlmxpNf7bzEN/VdmTR4aFZV21RFDw
Kq7JNMfpId87kw3mQKdTqn0g61t+2a4dfU34w5Jen516F5hODThjm5KCsHFG89KwZN7WlX1xWyRG
rsmzFQfHsHeeMOS9FNW4ssEvMQphsx/eabb+W8SYBMDqr6aDzrg3rpfJRqP/IluxgUEwztNqikHI
e6DBXNCorc69nSSNAZpijYnvWM8Jk8fITfcNdVwTX6uOV6BLHcSpQQVeymIwzuCxX+o9PQ2tXRLw
UAJePaSB+9ip4c4IKVDbzEm2QQwBMLakHyNqAoyUNptGFsEta/Tv0iEFOs962JOVix5zM8xLkJ5n
PFn6b1ozmQ1KkClMElaSIeiO5YXlcfPgnecqIJmXyXQCSNx6ZkPHfjNdl3NyKZjgnuxS/HRUVNyT
CRsj3xt03iSGd6PJh077+GwWsMg1lkREuHKYRbedlc9+iJewzVyiSwXkqaGrj1Ud3pMCJg8VHjks
rCY953Af2SiaJneYNllvdeB3NJg2PBVlqf1KGX2qiRRhO+RUzFk3ChFj79asQ19XV2q+B8+OrLOn
uWJttLdTRNGZe4wIOoIw+LjSge5hEo27UWlzL0xIrowz6i3JnA6D7IRljgbgWHCJKkdKvIfR3dgG
7c7ARZ6aJFuLueyBgbnPDXbrXayB9lKZum/R8sVnc3DUvo2ZWQGyOQ49L6Djjpy1IW6bMOxePQvR
LSldW0iLzME0iFGGxea+yfoNXuCXP+9Gqppv5dgkDOKbRfFb346g4qcgv6axeDTd1kRGvMjN9iR2
nUMtvJkgGhncWjowLwaUOYTckskHmqcCPfXO7Hdxkt1ZMZm/yxh7T+sz5Z/Kw7NjNfLapIG8R8A+
jg15BQkfj+G1sY9FT63xW8SrSHj9djbJUUyYt6dtSAGdIzUbCu1YdtZL4WBOotBOVljHO9QSPBxp
zuxEReYDdTeCJlMwFMRlk+jB4ustel8zk43ZAcfrU8bn+kLISbWbchlFQ8Kl1CLWSmuaYJuA4Y8y
upKi0LelUb/IEcFszhJY9r99mODgdEkH6EhSTZPWz8TwCewVV6mxgICkfpe4kJqiPojuc3WSTn0x
crSqacnRPc2Qiup2E0F3MJ0QhV9+TmevvpqGIIzH3WhGf4pDfeYAtx5KvshDOGiwmxh1wq9Yj619
D/HuxbZIc4oHGhLIHXC7iodGOeLSau+ZFkmEESnUgn5q1wJeugFjKCbYrhthHckqbB9kmS1b1Pg7
y/pbLbs6dfnADJodnp7duIF27eERI6JFy2Q7lbMFSFjh/Sy44cjrjIKa5rgorjNuXP57QCVZnqlx
OuSpS0gPVmIksA2P7JIBnE4IAK3Bo0Bzhy1ba58U612DknDfoadDHEhhEFSkVvDZryhaC5+4o2KD
i5yet2VgWw/ulZ1Ve3DjstnixOLLKpT4sfUs8KdccLRNEesUl+RIXBhzX1+WfdRMCC8ur2FVIlwD
mc+6nPH5esqA6tA+obpv3Xs4AtUa/vyYuphVh35XZKTi9Om70RRX5Zx0QphYdmQXhwBlRDLyQQ+Q
btChkx9BNgTJdseeyLNdGtsolOIk4H23NTbTbGwIsobyo9vvcrqJc4vDK3PppJt8TXHU4vNO2IvM
yEehnY8dZxoEeCKc4+onUZBBip4R2mS2n9nIYHNiyd6Y5YXr+h/OsP9rtqp/Nw3b/ZS3H/mP+n/A
e2XpkgHQf269Wn0ovFdfuMP+Pu36x5/657hL/sW0y6LxwE7nuZBI/ue8y/7LsnCMeo60hOs6DML+
zXRl/IVa09N1pmP/dFb9m+nK8piEGQzDcMe7/MWG96+MuwysZP/bvAuVlu25nuO4TOlchm5/n3e5
iFtE1xNJ2FHSrVsxuEQigIzrW/RleMJgDQz2K/I1psM1WQGtRwDVCCODQXNDzyR93WNZ4AZAykx9
gyiJeKVKN3jaXYm1N+53iAxWlWKXB7NNbTV9uulL7X4AucQ4Ca1JhL8iQ8iaduCpWS4h4+J4GJV+
1SLjDNja9IOE8cY0x0+BZr10RV/tUlXcxViz2ETKJXbgprXFs1tDyhhiAVYC+OMGLdKLlw/dGvIA
u5YJILv7RjEI5gsGMFP0d7Nj5z+0aUpU2Rs48zXavHavBlpBoxyyjecle4HcTC4hNLUTOts6idl9
M8Ui7IymyDQ39dx9KiuGBxhEZLI00yMfeb6uOoVG2B4KpN/mQ58n9BumTRSjlx/nDY6FfpfXBf4R
MzkjDVmRoepntaJ9kIpJBT1Yi+JReMFzaqtqWSMCI6rJ8rLqTdABIsHxBnHLvBoTOphRZYzd9e5h
nhB/kydKmqWwdkGnboGDsMNKOpb4DfGWZgZvUCx6wbY5DCo6tAXrUCl7lKekw1ehfQOAMtjplUXu
pmc84NRhXKAPu87UrVNZgAbr5KOxJCr26GJXpGDdWs10XrLQZPMWWag9aveBc44NT6N2KBKOTpk4
Twxrzl0Om88Ykcz3+nKKavwbNJcL26F7y1TZXYj+a1V2MWromKIwCegVy5k5g/dMW0DwwoB6OZiL
lcecAIWKYMRquRsd1y08KnUkBltsegq+la5ZHZoYorNG7Y4tX3y1QA+sw7Fbl9oQ74HTCr5vg8ll
hChbU1jwYL3Gt8LTES+w6aaR87awDChthsg5BF36OFTjNm13IzRWFjzE5PmI+M4UU0fVMDftap8e
39fjFkh6jLAXwQVYe9JzAjf5njxQz4RyXANrBsaTP2hF8yNZzQTtfYyKNc3gvKviW+jF50Taxc5M
et+Y+A3j2L0NvcaWbeqBee08vb2UwTd+wGxdFhScwcjEzyThLQ0ooxbPC8KkM5d4usrzvR7Swyjq
gakdNqUZHvSiAC7k0UK7angt0/mjE65B0NT0QUA8ib/ojOKSPA89RtpTBu9COE91D+OIQQL0n7HE
IAW6a7BL/RHZ47hY5pByYhSI7ffAsbd6XgRrVNrR2jJnP64nGkjLflRWdjGWDNemz+8RR49wY8hl
Aah2IFHaOJjT/F6ONaVtB+AV8ti6sApMcN4+ymzKtGi6x4v52KQGxaEVfc9JvNcja9GZa6tBGKtM
VN9m7JrnGMXx8/KrtLrJSSHe6x2aptR4gSf4bjvty8yAkjkc3bgd7QFacCIQaBh3zTkQGra1lncI
mey5he+1smElhVFwJYzzaNB97+2hOiqbjJGRI7DMiq80ClBDXbr6z1nDqVI438xO+I66fZ6XJHQE
u1RQoUzaG97MY2PW/v9g70yWJDeyLPsrLbUHBVDMi9rYPLqZz8MG4uHugXkGFIB+fR1EUiqDkSxS
snrVIr1LYSQZNgHQ9+6958p4gIjvLp2gwREx8FraPt+5CkzuYD1Nlto6hrzAfcAXcvGoloh0g/Ae
clasDzc4rx9KSEpDlVItOFCiMrE5iCtyVl2w80J7FYf0Sefv0FB0Uj4p52DRfCtK0oPQTo7YWQ7t
FDPvu59jbr8VLnwB13mgtOzdG6zqbHswd7jxWW10noZLwFuGE8hfztjG/sV4JrX0BVr6kqPiLdw2
bxfc8Sgqxb+X+2331ebabuqD4krOEn+bY9NYNmAhrKOd19SC8zw2son/N/KeXI93ViXmzliIRq5L
vNcVk7fliJ5srMZ5gHCurqKTN804dNu4b4Pj2FogXlDUOQ/vzZiTZVY7xqNTxafcTO96ckRbzYsm
OJ39VdeyE4PeSDca2nPsOmQMYrmmXGHVueeeRcNCS+tq5wNL9Lzoohc4bwLGJnows53VTlhCygn3
GD9mfN5wxipF5UiG9nANlUsCxhrfc41Yb02cGOfDCjw4fSiCpOOMVwzG/LXAJE/xSvdUy+YbNipW
VZl2FnIeuELmQer1lmzBGvD4eXgpp+rFm+ZbScDclsTGO9ah5i6iVm2Km+CIUdhfgzSD352VqxKc
FCEpjMgEGdaBNWIlj+wNPkNjCX/eBwqbPYe9KO6mOjl4fKeikDe5hcY8wxplxqY8we9O6qlYtQGG
Kg8a6WaEHlganx6esoUnqPMYj63gNJuH3HbDNjjXen/fdcdmLPx1ig+CMhB7DQYQErwBP6kWBlbE
fsUvKdsThY5XUz2Ee4tSk+jR8JJ7u9RYQTbpU5+0D4m+T73x25BcK3S0bqoO/Zx+8EaijSjTqzaz
T33fr0WNxVeltN2JeMKs5Jd0hBnBa8xbMlla8LjvINI2LUbLN5/FZ0WdSUX8Na+HS0Z+ocH/D7gd
+C+U9soFHV8J7aGOHnvPuaJ1bKMQl2Hq3RSBy99mMSFyc84ZOOHowRgBqh9AX0wLBIW2X0bCXXtu
/ZrxA1x3efXEdpqdrS+JOWIhzsbsLh6PXRC8EcNhHH8KpHVkm/ANxPpm9HG/UDk8wV2+sHQfqQ3J
uDpy1BNT7GmMaY5RNzXHH/9r8j8xx0YEqUAp+s5rpFO90PbD3nKx/6UdXQf+TB9neVU6atgLjz15
OuRnqzFRceIHzIA3VqHjaATTnTgWYwZsSByJEfmjHp8irvE0du9Fka36WZmSgXFXagRAGbGPODq+
cgQkFs3JXZe6dKN33XdTSu/Gar2XsYEdmnPNLkPKydgYeUD/c1b2VkOph8OAG9HAhy+EEhSgkSaP
rTitX/XCNrB8UrrYW9/xlrFgi7KXVuG74GyFUkHwJw25cY0Wu8FwIoqAbU8JsnRm/qobJnlBDpeS
bpYt6DV6HcS3ap4MIV9+y+r0XOjjXD6mww+vSVCblc95gQQrhHqey5QgFIhxvPsWVjm+1VbbhCYP
XtmO49LvIXBF9GN4exS4B6W6dzpban79eJ8qC094G2kcfMxnF4vGUjZE9QBrctoEWJS7I8Ozf5ae
WW8NJ8D1SSjcfJZ1S+6Hm04VFq/cbsk2anRCsdmhomOH0QoPNjs3Vy8+XedZTkiYygDlri5tiXGZ
9QYgs3YbTHRwZxrz/arJMNwwcSC9cIMD619j9zqo2jp0gy2ObVet6LDeQItHS0lye6MZuE1FEtOo
aOBfgUtF562CV4UC/tZr5lvTN/d0mSQodnPbgeIM60Gwax3hPibRi1c5Iy7O6V6gzM6loKVj0fEw
hbts6B5yjdAyPOh35eFbyiYcRC636rFt4ZWiWHIHes56yMlh/kH1V0ovg9LXQRzS4cmGpxi9Z3u6
BPDJWDrtvYFfQOLbp0znuYxridK2U0Gp9GK+qsG0fFctntMgwylmJ9CLdPPNLYoPLR9uo4jbauFZ
R5iQYleO9mnAt5lmcO0cuOUsIaChNRh+0jD/rpvtuDRL4xiNkM3svnjizHrhTUF/IcSGM9glws0V
sBxr3IuhstCEcYgloMGAfJM9zc2Af46df925KdUUPL6rgmIC0Z9tW1JsOKxs3P9guFnOjIN4b0L9
+6whI8hqLMHHU0BnFmguhFoWMNg9OcRJ9A3HT17ivH3ADZStQchxPoej1jnlodDLa96E67SocAGH
8LYhu6+iJqFBAEfBnO1eOgZnNHuYc1Oj+CjZS3Go59GhsUROc87ChJW8Ug8OiSg+xsm7JAFdW03E
tj2uIU9rblas6sndwyP+GGD7UrTUTysKudUCBuSdlnvXwsBqHk/2A4vPrzwRrHsxxgKlIlMp2FLR
IopoHcS3o7AvrELf7Nq5g69AYrhrK34/3MXHXlsIjFFhWezrEB0Pmx8/dpLhbK4rDp/VUxlQ8N4W
a6HKUyUTuR1120Pf8uS+w3JrW9aXRQMJ+ECNH00MLEpMSb0R1IdwqY7vwdzUo5P5JBpCMRw90r3h
vHT2jP4X9RN2rk3vWw9BbTyXWNrvNUquYHQQIlIRh53oXIrkYlL0N9Cwkk/JMXoswbK5mbVtvBCm
sXZyovSS5MmFoNE5a9Q98R4spg2KUl4/VbOKMnzWWReukPueNBQ56N77YQgu2B5WPGBfEX82mmxn
6ZwDQJ59+aJ9CpJ2Z78bE1d/6KavrmW9+PRNtLK+bXKcfP2ASkrpiam9zy8AxesLA96TqusNYNxN
Iqvvc5aCOs8nr/s29Kj9VRB+kQzX13ZEGGwkWK3Eq+DnuzBZamFty5OTtD9i89aqh+xOjbAVrPBF
q6cbqwZ81A7J50DOMAr69Sixynjyewu3Gg84J5ek9z+Nml+YGl5blRwDr/oYwRkg3bF6lQamCcMr
roPpU4ZaP4L9IorUxPm2ynhY3aY+IRGZE2RwVcvqWF8rSnsKXAsnnTbhjS0L0AJTiurB/dEqHbn3
rBcd6QHqUL2XsaQVmSI2cnfTMiYbsTEdmoMp39MLUqKWZu/jLvw0OF6KqP3qcTSAySdvX0taBwNs
OA2jlOX3KZWS9aOpmKITFrRWc4bLtHTgseKYLD78wb1ydgyWupacHHKyCw4Xuw4wGbpCdPn3fWf/
N4yj/1eXcbZt/SUHafmevX9r4j+s4v7x7/y+inN/E7rNrgtAFhYz1/Z+WsU5pm45vilwpIF//ecq
Tod/JGx8YjjMPMcU/Du/849M9zffsBxMaTp4JI8//3dWcaSyf9nECTxvHnO0ZZt43OzZ4/bzJi5T
OCPFDFdwkZzVYDUnak6npQa3bqk32LZl5GlLYKzpjUkRTJdNPIlJXSzBZzKTab7+Xvcu5QWq+EpJ
Q3HysMJzb/A4S6IyXGWRvGEMw4Tr3UjbCo5chcncLITHk+bLDyhQ/XNepCtOVfmykGN1R/PkuBhX
pqrEAzLN1cRssvVTnvoTSXBf+vEjCSoInEHJVGXKdYbaA3U0W4ggjne+BLw09fpJxSo4qbH0Fg07
rG2g4qPpX0aC/adKsa231OitalFP9/Ao+hmPbm5aB6tyHzLWu0ORP9nBXM2KVnGTspQkks6ti/56
yC8VgGIreK3AGbMSIOaEES3eALp9FS2zK/L6KaYIylPAU5tJq64qgstullG+SToD87TmfzeMoDzH
wXQQsB9XsdOrfRnMni9Xyw85DYkR4IGVp0w8qWGuLZqE/BIsRbWpGGvWFK7VNC35+b4RKYfoLDoS
DOzOhBU6+q1qRCjqAxAUgEr52d5s6C8RClOwFiT9caiPY1+HO5BN32vKOLeGi8xdpuHBGDpzPYoC
D3gj3JOyy/uukHLrt4CrCg/uJv1TrMV4pA/6Z2nRNxMaw/ckxxqWaDVWIS+g3tpzDs2k5N5JgF/V
DS1+TNGUic99WlWPeaURazzQT5Qrshpq9a9UcVZVL5z86DxpOVFRS3DKRE7FXaVOVT96D07ybA55
/lTSB3NHcdC2457rkHW41Vqh3Yvcv1Wdlt24URFSSY0LXK9qjSXG90bSDU6tGDvNtlcrt5POmSOD
c/byeEf5KqxjKrQEmeiN1+XureVy93UMWp+HlPVHLb3HXshnnjW7Ss0sZhfRKTNWZtDdh2DpWr3s
90nYXobOA3tJaTOW8UNqWTjfmwB/gufSJjkUe10jIgkuYpG6ot7yhHgN5HtG4wc0nd7cTSV4gdB8
cAcIIKlGGwxGg1NFExQJf/syYaMew16uKbtEazXzK1yAtzi15pVdctfqqrjmtL7Rhm6tchrUQGXk
GJndjWy1+8TuOD9hNN2ELe17k6B31ehBWDclTy79Ay6+t+0lhgG3DbjA8JOmcAaJDjD01VJqi8xL
ToVnQkByjQ2FkXLtIfFvIUzxPWT9ZtJLfcOLGNdmaRtsDLEBtZk1bsYOjo4PpBtggWke8mi4LaKa
vDZkoTIfkBOrDdPcOvNcgmy6JBcvG/CewjRIdWCyiJwUvrBz55Um2dLAfu1zjlmVkO4NBbDPgsrC
VebY2AGjjPJRyj8jd3jMjfKzpo1sa/XBYepmXS6aXOhLYGh6jThdSkbLiJodqalwH7ekz8e4x0BR
5cEqpHQWxv8JkT3f5SihNPyFt2PU8DVpu3LAxFdpgIk93ESg1QJ08qQvVp2ZR/tAme80bqSbKnLt
FXe+nRZtyNbRheWL7DSUYJvG0n9NSxe3pCE3sWiw45ThceouoZSUqbFfK4WiPGJqH/NEmTs8kKgK
auXUpM3BIlChSg5j7Zb9tvIIyzj5fPaZv2PXKbDrECFj1AinTSMz4kgYfrFYhacSARYfJR2zgtGa
kDCZtUql2SaqmAO9icWznxorW+dopCzaK3r+bieZplUecK3H4zdl4ottRLRp6CwhesG0GlCx1jU4
FQEt8Y/G4ltpUfdLt+haxbXNMriRSP+N2rlVtIt6zbkgy6MrWETJsVGWWXXUqiLYk9OG8KTNC3Kz
hWsmyUpP0n8DsX/ozGLvgYx+KbPoLSZgthiI6d9TyfUEWP2QjUG0bClOohes2vV2ss21eg3eY02f
EMyQdC+7YA+t4TU3rINVuWR4g72arG04ZS+ufzsf5euAe6O8MLPPhcY8v5pzKc1tP0yH9s1W9Urk
yVaxp+yj4SSDZj24yTakLXgadc7ZzcgictqOXX2b9MFT0eNlrWLrLcyPbNfWEDhITNdnBpx9nKkH
0uYsBL9cJ8tWeKM3NE0z+ZsaPOiw1HdJmi/B5iR00/9gEzSvVHxbyB4x8scw6yCEsnkMN9bdgEwk
Z62ENNXWqykzHZFRjFlPgX8ZbLvKPNWy3tRRnRMpR30ZkWFy5Jhi1mVgXEN2IYpZdjWxmVm96XFc
xFJs41nX0WeFx1TtrW8RtbDNqiTf9hQGqEE5a5KVNdcQ2g1JlKo9JrN2ZCIiaalZLwKxAPpMwGzW
mWIEJzXnAIPo3Fc4rmkyllsTCl524IJCqZo1qxrxyp5VLMMlilnRjLkMcYpaliWPZNXEko3ft5LC
1TQp0MPI/FazQjaFjrOhvYUHMB5SOiN3Y9HMneKMFN6ssTWIbWn8yjYp3fTS7olA128+shziObI4
PRazXsdVsQhmBY9qpud81vTGWd3zZ52PyflRa0/prP/hcoL+gCQoZ21QKON5kuF9z+TOgM6iOanU
OYunp3xWFs0fGiNiY4roiHeC/OCceJcOPbClf1XBcEpnpbKeNUsH8RI5Sm6zWc+0Z2WTUCM7bAs/
iGm2W50OCfBKa9D+zSIL8bTjHeN8hFbqzappG5svVWqF68ShK6SftdV+VlkR/xIiTMmln6eEkXHB
necGgwEimyeJYB4pGC3cecawGTYs40zkde9WE98iwwgNdPNVx3wyMqg088QSDqa3CXJwbHb/hW3r
oU6ST5MhRydOtB7mucdylsk8B+EOm5ZhTCSWN7ekahLmmpwpOi9hNMm9Ps9TisHKmScsokbsrX5M
XYxfsG7WrSREFWJuwbDnfgYErvQXAozZlsr0gKQroxwjnZhHu3nGawZlElxwMKEyAHYMgvrwKua5
MGVATOdJEVHIXXrEXyeGSCeCbYVNPnXCTysijwVX5qZUz9OP6ZM75N3U3Db1h1P78akxtXRhzBOr
ZHSdNFaLyHMZEgLh1OATIDBykvY+yj47Y+iIF27HBh8USDtHqrSlDTuecZrnLHd7UlctRwIDciH9
3iwhMnDCRJTmhzzC4CfufY56sNDwNLdP/WiXcDrAQWgDkXGWvS4Bt7Iyo11DOyibpjAHl9fVDk44
k0eT05yHgqcW1t0TZbhfg94/pRNGOUtT9VrL9GumW3I/9CkVZ9wYvDEhSij6dZfk8xovOmumeZ8r
nCJ1zdgdmSxbO2ffOKO5AH82sgsguyVy7v9VwenIlDy8nDhjV8Edv2qhX3H106+eCFxcnWDA6HmU
ZA5PQWc+kSrb4jhmsrl36jtV+y9Z2I/PnndrEfjmSh513EfldAe/CsIbpjcoFeZWV1pIlztDisrs
4yDkA9IaWVQr29UaUk7eO1D/ktYA4G46G1PnIy+kHZ7cLIMjbpWPZoo00uGALIxq2IONsDvisDX9
gRINalNkBj2Pvbs153oe4YKKt1N5H0w5XXt2taPBZePXuX9RfU+H0PwZF3HPX0JNxE6olqfddc6+
BjlyJRYLAg++CtZuxjfZtc534bh3U0HlVaRIRQgDrDpPzzJTT54Nvyfs6nUc1MnalPvY9h3cXn1w
Kjc848Qh1g1IWqLpVy6KxClr8ftl2DWjbqQdOmTFWOPcaSp/fJkMGW7youoPUOH4LiUBPAu+ptcl
60byCG71Qa5RG/G5atktIT7CCHMvcqyLXc6Bei8d+6gmXhs0/5MItBI3Vf8YgCXcxJ37brKPXtTV
YO76ug13SY1cP/Y3Wo1Js9Wle+rUuLQnM16YrhyWXmihTGWUS7ioxithUWkonNrZEgGI1wDtHzUz
SZeFPj3YkIXPVtbceuz31MjhuJ2HOa1RH7adPWhw+OjI9Y+dR/eyXyYgN5iDgpDeYy6tae58QmY4
egOdOjjC1zwP4k3TEFLSxvTc2BgL617i1J5PNp1cuuAVL0F/yKIkvBrQWCIn9zfhiI+QSfEGI5V/
Ju+0zSAgYapjeW41wXfpUxuGz+51apCIXVlay8iXOD/c5GhOWbizQYWuyB1taez5UDV5DIdo1Aj0
ZY4zfpq+F23ceNqXeOdW5EUPIKjanRuLo+FhHSua8oNucuNMqnGlAD0uRobUs5cVV87KBiEM+d22
sjcqffZcE6tBsmqe9OBKxv+eFcPahk2/i+dKAz+5pVgckpXa2g4Z8o5Y1sLS/Sctc5p9W5jToehN
KKE2Q0vATWngcbg0J+uo5WO27/FMEFQql6GG65pGkBg0OKPNj5sYztdr41rJoR2cYzRV8dYep0/O
LjsDOA7gBydfmY7RoUTozMr5eyEcZivBDN0J/QsEYrQcbFaL4UCTfBmbl9JojHMUTbuE3i5qiacv
u06eqLuoaOfiGVgzI8RO1K9Q0/ndp1Aa+B3UAyjRWLfKTRGTH4VywQxD54s2cNwNvJn0bhv/36z2
9QM3/jBVX//5H/8zKByA9l+61TZNTCe99vRF5R/AcDRyuOE/G9eMf/wXfl+Xmb+RfTAwK7HlcoAn
Evr8PakpfuOMhHPNd3xrtrT9xAt3fnNITRqeQ5LTsdhn/fe+zLJ/s+eApqsbwqeO3Tb/nX2Z8Qur
XhfCIWWPR852PDDEYl6n/RTUxAEjLdw6+ChnSBcrqc7qlj09PDHExAanSqb2vHbwQ3TbQASoUomh
Z1j/ZPf7HTf/fyiguJYxCsR//ofJh/AztPzHy7BMjy0guVTXtdgP/vwyNNNiLgp4GTTqmuu4HWfl
CuyDjVF4KcEBLnKtIcvT2bejJA/BSJfr8aEi0OIO4S2Hu+3gaBuLvm8yRLBymn2mpTurYiwak13E
wTHQxq0JRKZIn6GRLvUxeE7G+t1pRtCHXrpy9QOHv3XqcEYs5EOqL/76PeIp/JP3yNcpiNhapnB+
eY+2GHtFqEpDaovWqAKLsQuXPi1gPRpzMcI7dUCAIM0+Tf0eboTXMTzUBe6+R4xBqz7gAItRbhTh
PxLY/+Dc/8mnP//FPxHjf3z4tm7SUQPawnGtX34DKTNbaAToRWHqL8so3PtAtrWZoeDqayo0w/hv
/kLzX391/LZtF2+azo/ZE/Of//Srs2on08eJ9Qu1rRgeZ/7Tlw/OJc6/9JREVjbDoHI+HD6F9Muj
HlnnW+0Jm1jdE3rSWpkneGN+cWXJuUQgu4/IkWpJvjLCg6N3yxqGdaN8jCwnomaLIibS53pLU6Pi
RJfXv/lm//UD/OPb4Wr9+e20aRrppsPb6YxPpfCHSUHiqzq4NCxixXZqeYPstVbUuwQGw2Z7JQE0
B3sWDnsJw10nurYWHBv/5nVxA/nli+V1ubrLPcZmJ+/Pf/7Tx6ysmsayDIwALlMkyOLswuGZYtw2
No93yKdQLUmpmKvUahceeDk3rP/myv7xVf7xx4Vtl8uaj5e7lrB+ccZipis7dwyxldU8fpF9ABU2
DYwWjyEpsJ2dPjZL0+oOc+ouLatj7p9N8P1eaeNmx3Pht5escR8iVaxcQIHE2J9qY8TdzWITI/3f
fGTGL05eLgaX9gbdtDD5Wvghf3m9ep9UlIJylRLL2yRglwAknxyGP3rzGD55THt3ThduCzKwhNbW
RnYB9TrnncnLhfdTwZTkARsWn8q3btOMktHWPjQ5j25bW7Ih2BLMOcDfCjT7xJkSk1R7ARsLzwL2
MXmppAFDAS0tV3JjdmBOwvFGkt6hzzjcloW25g69yfOZS8fptgzPtJFvqrIApc6fx3IDZ2IhU/ex
pGASYWfhG5A9dcDxUbXtuIyYf5Y2d/uBuBIX3QmJHVNTe+mpVDWlB+6WaJuc0FKDwcZ0BGqmaeu7
prrvh2sCzv80RfaupwoNcxy/9ZCzTnrN2fR1Ydds/FPiE7zpqjfQ8t/oyznGY8eneImU4NhavSRV
c8lGueI9fPRjcIll+N3GJm0O471pkJQ2230KAB5m+dY24j2UkmWFgWHhoayWq951l7pD1as37oyM
X8BUFae/+RUgiP164fz0I+Dx+McLp7ILvKV2jRbKKsUPXy2wVDaZ0V6a97MSb/F3B7gwhM20HDmH
KI62NTct0k+w72FeQ3p5l0a1+9+8rrnCxzNMCAu/vq7CdDA8N/w4zcC5HfAZ67Oj0HGJuqobrcHF
Khb2s0l+moBdToUPv+FU13ZVmZ8SBUror1+P9ScXCz0zum05Jm56+8fF9NMNpg0tNw104p/sirk1
Fwt3ZOTKtPDR5htK2gDbb7+k0Ma0yKuLdO+zMlDj22R/an5PQgTJgfQrZBfK7GoA4RpeJxQpAxgn
nddWtG68Y0MD232Su9zFAQBYpnGrdOc19I0jPbAbI/6w22wr4mitC0BXOhDpkl5LitiH9PzX79f4
12MK1Iyf3u8vN9S2dzu6dHhSUqm5FjMALruvhcbDCpteaWwUfFczSM8MNFQwMviMb0WMLaJLjnEJ
+OlvXs6fPEZ5Odxe53v7/Bz948+052HCio0VU6TqTdAUlGwILm9UDbo2bFa5Nc/UpjdvcqmvhVnd
JPxuLVLqf/06Zkn1l1v8H17GL09ze0roAJ5fhkudlU4NKAi4nRQuLK9u+dd/1Z9/Af98x788acEw
+yPua5ZqqbbGIUCsGfxV9Hcnoh/H3n95S44leGIhXPP8+uMnq3NcMrJqfkv0iDYhSLOBrWPzBZeO
eBa55KFlR65tVMHWFMfnaAxXHYUq3QNvv8V6erGcz6kH/UviKRn/5lOgO2h+Ab+8QNdhIWLzezd1
hPg/vsBirhzASMIB0o8OZcdWp/D0Ea1L1BsYZwkepOgFUG5KZRbHUQicppqn1GRTwsPcIAZffTNl
k9atnJmk1lLsUQ7uLieUupR2hcqhqXjtc3iKLTx/fMPTPfY5aiM0ssS2qKgTzquYdQ6NLpSwjXaa
EQuLQ35g2cB1KNSm0GhO8OP3qKpAWQf2beM0FGimBLwm6dKPpufRir7X10S8S5nAygSteqSgpFqa
3p237/IuXXed9gIEBxiyJ3Zxl+v7MMCXkgMRFKnfrXQovcTmVjCdIbBq1MDWckAZle26MbtDIAr4
pjEjfNZUQLOyT6Mad4NKHzmSQV+F8gobH4E+Mj6iAaeAEmJnjzZsUVBV65Qea7B0GMAHtHW9Gq9h
Dt1ddY/WYL3g1n2LEUjodlzDZmNXjZagdfKjpeveH+l46QnAD/mKfs6asniQW4aRH3jYOnpQboJM
K5dB7xf7TrFFGgPN33S2/RVptKPzHdYTC9CmPjRlWtzksbfIspduGINNN28iwzjBtzmmNs9d1HOl
Td8hh1ZHP3AF2EkaZwnDLPsGq7Gj3amEM5c0kP+LGs77MHi40iBbUsIL2rsDZY0fqb/zhNufqYTx
1nrqggNr8lmSz4GE+HlwbG2/xAruD6wU40eZWTi0chZB/fRmhxMFuqZzLLTIBfBNHLLy6SWQPot3
FTcgMAaVbwW/sywG+Fnjru1kRyJ9EP62ryB/UBLnN3ejl/srQBy3MrYaLGkfRIk/CqyNXOsDtqOo
jNcpZm2loBbEmrNxqXhmMUXu0hzXRa451C6Tf/XuAKy3JE2190RHIULZW7K5eS+d3FpRoCjgE/LM
6HHLDu306beOTekr2YdQ4dUbZentCAChN7N6Cdww3YYsD0Hzee7BGXfK9o9Nh/ejAam9RzF8zLKi
243O3ZiVUGoBrwNm1Y9Aof2FApQb5sNJUwBns2yCDBYspqzlmDjj1oQt94YG50MF1tHoNZzk7A3P
xT7URjr7tCLa8LNhb2vL/oomsfciOKNlbj7ksBmhG+IpV1oMd4HzKrS31N/QJ3FPhWd28pNi7ojE
h2CMR1iB8bZXFEASVdaXRpsoWLurymHsdNLqnAp4G12RYzNt031d2O8FscuFUWv3kPhPgx/v47o9
tMSTF1VtY5xU2V3HGwZWxJ1B1JxIadfdwWy66LT+HMx8jzMFmyHe/QSbbds5rE1tXKufpUEiN2Zn
yUCW12s1o+oHx5o2BvARpdufthe1mzwciGAFGokrx8zWZJ/ILjlIbppWQxN07+1YA66kVx9UjaSY
uZv2IJzmavRPgW6QoE0DezEbKFLHf/P0wd6acXztc6plg4KhOtLgYBrZVd2UrGoW8PCylcEZxVH5
p197amN5d0UVob+pKN/1g421m6eNCwWjr499ZS8zx11SYlnvc8wLazv3qoXEylyaqH7MCfcUClMF
mSRP05wcols5Q2WoWdkKl/G+cZ8dCs8u8AkdVQfHoadllm+82DpV8r0aJSxVJwaWDJO2l4m/9z0I
Lwm65xpq+xAQjrV+EN9HszyavXtyUvMeH9GAzlXcoLNBikvyHv4yhYJdT/LajPo5HPKNlPtZZWW5
cSNnWIiwD4ngqtklVO00rzE40nk0UkX4BKeZz+vfsbVUe304ABlqznY26yNdduGepcNyaJYCvXCh
q+GT2o9pJYs2XVmj+Bq7gg+oZTVUOEe9DwueScZF0Giz6HtUnr6qvFXh5h+JS28IYB8PS0Bof6qu
2rhN+CZkAyTcRt5tnfKS42PGcxDuc9IbsR/ECwSYl7HDEE/rqrXJZ+YBe/BaWG8g//tNGtl72afv
mZTcYlg7EDrjFYjwioQBsbgxxMprg1evGVlfd6y9h6QmUtUpYl9wQBB5zo7b3+S4awau2oCQVJxU
l9ihyo7jfkVd/W1ZJ89e7fhIXM23UdzqY3nJHLIizN+0VnU4BbKWB9MQGlx/4BwkcaAky+CNeai8
pl2VS7yVHtkH/MD8cBnWqpdYE7e9loUrLAtyV/r7LEvJ+o3AnlTIcyZSbLWq0Dy3qctOekG3Tcex
GbJi3lOvDMcXWGF+6kWwLwer2JJbp3hiQo6bvO6+0eEdaJbC4JBNd31tAF6riBFaEXiExoORbDsV
pRzel7/Nbm0/OGA03mqiI8HJ919X47Sl3Qf7jUR/9Ayc90JFcMEJSlmuvqlHWsDx5YedXS0T12IB
UX3TBvvOtwcLp/N45wgsUblesJaRVQW1sLoLjKxfFaKiPck+yFqcdJOEBBIvciI48oaoDbiR6ZDZ
iuayPr5IiYof0rEBxCE8JQ0GAgKnPCD0W5HxcAGyaa+EKJLd1GGKtqtPFWMiERl0M9NVxZI3CoBY
Hzkft6TVMvHNVPp3s7XSHdGIjvwqp2sHaAXuhQ8ns1rGEWBvXQK0mpN/sYin6Fl/9tKg2Ecd7Grb
/Yw1/dzGbQmhAnqq74CBwYSxTgxjutbBe6Y4KBZZta+bMT+PI93VvnyjK+tsdyInlQ4wxxw7Fyak
pWhK5rYRWuFFz6nmhr+yHwu04SG1Hrm8GLocWBQ6QLM4BGk9NtPMc8TrXIVw/UevuXVhvwlgn3FL
a3cJ5QL7Pa5202aHOpU8XQs2rF0MFmJa2c4pdmc3e0U32BiA1xukO5vdjklAqsELi2s73A+dvQsV
td9Q+L2bSAxEkjH3qfa1c70PLzdupjp6LXoqtnA5A7y7BM7EdiR4rN6iqjymFSCVvBlOruxjjF8F
YeNpbbtDw38DKVSEIZ5yOdy3rF/ScMTwEePcUl46LIOUy6uv3mGxUVLpZneeNtzCjeBsYxH5dykZ
56fBownekjKBTc2tVg0tC3lVQOlq0rtWervKLZ6cNPos2Pt2ONxzP910IcTO3HsXfbuSkougFw0l
cIMzLQfIvQtLjrtQf05tOFNq2ogaBYso9q0bc7CIYWHZXrVF8G9Oek45mgsIxpcT6HGjXjfU65mE
2jZAVSh6cw5JnTxUZnnwU2ww2qKcNMUhogImUz1hQ+f0lccESedEU/1f5J3JcuNIuqVfpa33SMMM
+KI3nEmRlEhRlEIbmBQRwjwPDuDp+/PI6luZYffe6lq2tVkuMjNCFAfQ4X7+c75jNkwZp/7N52a5
CqGpJbgf8IXT86YB0sa5yaFYs5bCp/BwrC/kcxWd5VHa2sNsdesBFpRMvSMl1Acu8mPqRI9hHJxi
3RHbUgf8QWtjvMpxqlElrH2Hjs/ehViw7I6R5qBqlsnRSvWvPGKFD6W/BrrE99UkV5PO/knEw250
OCgQIC1ZyounBn6tn2U3IpdAezELNvOkPYRGkq/puALrUfFlnkLiSSnAHpCNjHXHNzaJezn+jOla
wQ7TEVLMuREHOupwr62GOHxnie9WWukeJz1plrldnzCsr1wXquSc6WcnEBAIUd7XYTGTcAj3JoUD
VtY9Sj386FO+7sBUAgo6BLFiFy6egwdYPA6e8WjzuWJ/t7bhbGzw8o1acZ4RlxcMZn8arUtFV9Wu
R6s+k507aCZUeFO8MM8+VgQ2OE7gSWW+HPhusmrwqW2z3LnEII0tn48g9OPvPDFAkf7LFLev9E4/
z5oJXQycEZgiO6evKsfZVOrtV2fjLary+q2PizW4QkunCk+Lj46RZnz2ybZmr4ZW3z/0rVEt0ulY
eLZcRHlww6HFeY2bmO+qaL5OSDsdwGhpoW/hIYPfHBTtQ90AftcN54JvLl/gOmX0qF3z2iC+iVVp
LvaZU7nE/SGCaTI5QMV+l0V4rez6I6deJeIcuRgBu1FgBbAqwufRuSelU46uw1m4Zb+AQtr00drL
+wewnN8aFjGdGoVFl2vHVtNu1vTQcYZJDP+WqGzst1T2ewMrgZHNq2iM1qK3Dv746CewQEO+MPO8
0mhB7lPKUuL8aZzwV3RyE0faMaPDkaDqblS5vwq+urry8mOKQqyLaZW42lG7GdQ79oZ/tzOs2jWy
SOLsKGhhfYnenDHdQcxaVR2yq5y39FhvjOaRpfBsB1gmgwkMU7w2oo4sRPRM1wT95fEhSewdwUPu
XDS0dKRa5MJoId1MPT5AEqhDv24y76UP+yWO6+3YEFu2L7bFTZw0ud/me7HIPWeZsxLT6OQl7gHS
+IoYy5re6m0y48ULo6tJ3VupUeEHQK/w48NUupSl8GO+vSOwv+y0aVVl0zZOh02AG6pkIwxENIfy
j6I2nqfuyYBKnA3cR3TtWlMXGdHe7Tg7j6HTJHUWeFeuR917gY29dULQn80BytRqsHFRg5IaXfuk
ngFvrG80m7K+Z2AC3QgoQJIsbTrt+zUnip0h6OAg0jXl4SYby/coiw9+FhFy1Y5IABS1UQnIU1Nv
ppL7p2bawi5YO5huWNv0FGG47/YzkgL9vCvXiS4tRwcXXnULvKgJw6se4MgpR/TkimDyAZVwW/Aa
61G7xi3k6/IzIcQ1ddox0KMDDgbSNJjpAjhTXdMs6sk6jZhBmtQ+wDp74uaG7QTnEeFTIJWPhpcd
1UxqjqbzxKJfYPdjGrVpatx9Dm9c7+yEDzbUjw7qo0tpLc2Ndo8PDHsQl2LUPqr/bumPTG3KRNro
oLA0Oh2ghOlpPRik9zzq8cXso4OJKt9jn27iej02+sYdf5h9QyFsttPYi4dDw/IORT6Gvkpj3SnU
/Xvqmpz3sfNgKJu9dpt2BmeJ96b5kTDcKnuaFTdOKdBWgWfQCOd1jLwCscyNd5tSekO/joDnRvtn
2V91NpBKcZ8DXPkw36zhcY7gdJz0EvMb0JIeZplPYQqySBrAkiVZD2qt4/aj6eZmLuvtxAgAGWAR
cXpySIhFXYpIwxtEWNWLqcT1rFXZFJCsaKcBojbAnQ4Bm7s9PDUeMqVSlArBPnZWbqWvU2yjCSxf
A7Pa8MvSic7hYtCI5BMIA3ZU7T4xq+tcicfQ9VZ9KdfmQL47gVhuDDiJixPS09aJEGN7rOpu+K1M
8NgRvdr7Oc55/qJOoWPinkpKVbAhY3qnlEzvFhjJuBXCOZ2Li4CdjoKnXKVtf+hlQP3SyvoWN9nd
mKlcY5ZY9e1x6MNnPX8GZ6DhVUzXU9PZ66RQjqLiuWWPWZj5zrLvo/tD2Dnf4h4Hj7uHVafkEGy2
ofUNHtEKkK67YFu2DlpjTRQNJDz4S8YmVuuciU/p9J+YWw5yK7s7kvvemX70PlCUAIn+nEpsSHNT
Pnod8p419GKR1TzBAK/uqjK0XUtVoKntY5aqJmRzGbQYpEZtm7LTqxyk2pJflg03Pc9XUzE/9NLd
Czjfbif42HP6/fr+QdPX01TvI77KGqxBQJr1i8ws8nzJg4a83KCDGQnuqF4jtojckzYHSzDHcvvs
QCcUCkW41+R87kNqdSe5rj3zmFO4Zdlia0dkyJM8XBoum5ecqw9T48YIsx9xARRYd474ercpHiN2
gc01pH5V7WIx0ASnsk3OUYKp3sQmFDvrDnWrpsBiwlVZzcVhqij005xDRwK+QLVkS7Mr2vFUt+7G
sR2IjtkxhuC1htV79kYwgG1UmEjn3AFrhpV+PoODSMzL7FOxkPX2o0ageh1A71ngJpOAXKHSbUnW
AOKx2DwSk70aQ1M8mDHFlWGYGjj4XPE4OScQlscIe8+2Hkr2pr0Hq4BFZUjXWRRu2AYNjBObqH7O
Pd7azNNHZmswY+spDjh6f+UoRRPZB5HROM0crBsudL6xuIzlE3DjLwrXLP+xmbsl61IYJbAuPUa7
ovVutdufDJo1wxaLFT3wrHinOQo+uEDWXSNuCkiGKMd9j7VZS5m+GY+gtI6VXdH8hEC0iIhUaQ+F
Ddchq+qFr1dPgSCkFPL15nYAFjQtnL3M+lMh4JAU9qUc8yfZjau+xfOY2AQWnBDHYNbeO/O5bQKw
PRjbtyUAFfW0vJKHtcqUTorAuiTCOoVSp9BFy7hI2Fi4SflU0t1u1N61ttOjzJL32uDpFf05a48K
5FaHRBFNPjW31nDq+reeiq80NiYU+p+5g27lOZ+DOzHaTY0r5rxzUnInrzv30Wfue8yqfBNQJfXn
4O7fAn/9/8m4x33wlwnPCsTX//jThaXYZf/rfy4/8uqj+Lt9Cl8IP/MP95Tzh48PCk+kpyQE22Dg
8x+ce88BMa/rNoAPoavh1z/BX8zoPOFbDIowHjBE+j9hQ/EHzC/+vs1DmngjnH/HPGWpadNfhjCm
gcnWcDz4WLqwLIxLfx/CTHrUTK0ncexp8acYWfTUINAd3G085URrfTLmUDkUPzg0IJ7aA+pXk3xh
JmZ9NAIQpXRMqr82JIdMG7apgcl8gHTSmPalF4R7bP6jIBBdeM3bmISbhINAp3HkI79X4uV4pC3u
06z9W2Tz3Quzz798Gk9/vpa/GrO836wtv14ikUq6oD0sJHDW/v4SgYrQrFdgXEmn6OakeBG9unuj
Hpekhk2Hcp/Lderw5TTU086CjF1BoGYAX40SWnBqE2oOYnpArQuM26+u9Ckm46dTIztR072XiNTz
zPOv6OtQdoSkaN8imKJ5Erynp5Y3YmzkjqhyweR38jl06k12bHtx88ct+MQHRjjVkjPAzzKvLFqS
O+CObvPmlOt8jj9t4WxpgsLQGTF4STlBGNFnV87cqMYtR25yJP2+EszsB5+lcjCoNwnyo6EsMV7g
bIp+ulsqmkQxJHIAK6WU2RrHbEtDXX5EneQYnjwUfvQjDkBd6hwiF2r7N7KLbabkQhTv2wxWSC2I
//2H4/42DeXDwavCARK8nem6lv7bh9OXoOpnh1YY6mlgBKiLaXR2siPBWq7N4hBWxt7y6qVeMVOf
mp2hhQ+GcDeD5B4gg8Mgqcnkbw9/Xqw+VFSYASFzdePiDj2YGBNJzLmgdZKZoqpXL5nUgDlLnAt9
hxwEiyMzPBKFHOxd5HnjWIzTpuLxKGXbRrG9azj6LlNfI31FdU9dHGOuU92zLr/+IORuSrOcVzxn
xEP8q6bRXVU6O6Yzl4SfrhxrmzkWuou9hW93EEF2nHwQmC1Ty/jArmb937+lv89V1VvqcLl7nme4
TH6N30bqM8MoKywiiw2t9r1ktqAxJApyNkQJGDnT3Iy04XJzfyyD8V+M0Q1HrWa/LSg+VAVL9x2s
kLbl/Lag6KU71VnlWYvczo9d1fKiIQDz25Ghj0ESgITj4xATuBeSMZAj+CIlmb6biv5H76VfUFzL
Rdk4l7kJtn3drHzNPRdEBwvrW00LUNdztTLcZG/AYwFWgpPRrFyU0LXlNrvEyT/VXuDXd7nvrnPh
XRjqWAvcFF8YuF98cj1mbVLzWFR86l99Dnr8V3cPCyEOyvILgoRPbJkJmgE1UEMkt92uBciSfdrl
2Un1qyn477720LLi6o1D16XmdSzMlJXSnemdi0GhA1lKnnNQMAyLbw0gCQFQoldkiQHEBFNO6AxR
v9GJBgpFofDn+SOwOCP2iYI0yNFCZMdUZccivriALEgeLz0nlftJMS7Yfw9cyfWRYtxiLcvzaN7x
p2NAVHyMYEQqnApNbiPgGZaCaIwTrxN1vDFltewVaaPjchXO9J7p3mOqpRcp8X70jUllEFpHYcfx
IsOYyL81P2vHu1GeW9AK4j+VQD7szmJMHerIygIWawUKpJm8PbnMgkIP4E4sOCzxihwygRBJQYkI
xRQxBJ2PGS0kijZCLo79O4kkdODvriKSeL/YJIpSkpn6gACWHVNFMNEVywRy7obpPmSG8okYyUE6
9moSCO9ScVCmtr+5df4WZGw8GbVRDQE0RXf9k6YoKg04FV9xVVIAKy2gFSHmD4eOJ/KYMFggl3Fa
H841cJYaSAvdU+6CC/IaYS5bE6BpOSnDdEmVVBIrzos0XQBakF9qxYApgcFomnYao5XAaExw/RFX
wj1W7BgbiIyhaDIZWBmp+DKt5DXFqfkIlahZjCQDytKD+8rgvgRPEytOTVjIiw+4xoUi7gKyMcHV
o0DBtqkC+6tDly4V9aYvjnTk7nJFwwEZBZKXhdQPQiq28r0hHj0RvDaKo6MB1LGzTmf/DGOHpuDv
OdAdapEB4VUbasqMra9kC8Xn0RWph3j9B7fBeJED8eFF7SpF9cnB+1hgftpOf9Z1OtQtdF0r8V90
xgBAC5kZ1lkNTgnUtDZ1z6Z03yswQo7iCTVI8K7J5Tc/Too3FNJ0qCsCEdvrdBMO9qaV+OMUpUgH
V4REETbQi36B2myARq0iG2nFiuS9pnhHwN/arSI8d6CQmuBRY2wlFSHJd1+pw/gh8QODl4K1jGNC
y0k1AqzzG7pAa2BLk8d0h7ZBZjSv6pJ1ImUY12qymuIUyOGezzM12YrgJEE5aR5egy5xX9sxeq8V
7UnifmA8BAFKBwVle9XNTQ9cpIHiRMmWDG5k2TkMf20zIThmndGe0GHWo+JMMd36YSvyVKsYVEx5
3t3WkctSZ2aTA6rKAVbRlEfLjbDpKuO+pZhWo6JbAck6NOCuJrBXUrVWKg6WBIiVKDIWOeYBOH5M
jQ7UrAJ8FmIt9Sil91UV7cpQhK0E1JbNGtyC3kJ1ofCkCbeVhZE8pcgU9FqDAmeSnrMLOo5dAufw
C3x6boK3JHL9M2UnX9i44W0yPw9i9EJ6+n5q5ZA+0J66xApvXGmIX+R04UJYeZ5UATVIsVmxxWj2
UL8H3lghsw8fe/uZPeANunO9i4OAxmRCVrQSvRStbJbZbPI11/x8aavOVIuIYFoKQ03AmMmTgy6F
/yMuGVwRWMTkUSfbRDO27sQKkMj+uzG7W522kCWbouEpZesTkgjIQnuHOedBWABDxymcKVjQ3uDj
dA8ONAfyS/auNrwnnP6HvK9PzMc3ljEe8R4kNNWE712H26fr8fTiS1EhLTKYGtD2vLHuxHctrrAg
XUUbM7UDJShv6qyPSRLSYG3pTyaAa/WBymU9r/1RKO9hjFBEF8Iqm5t7xCDKBEk+YQjsM2x6nBNO
vsW3i9EqYmziXi0mt4aPPzHrrIc2YqheMDxoUqUjTdNLwZxapjOlSbmzKtW+HZZFg9JdD/NHwzEW
7l5JTjkf4SnU5HppYT+R8eEzo0k5Lahg9NEfzCn7Jg37Si5p3brdqS2C7dw9UAGDvCQr4pNQLWs2
l+bcnICRtQwAQrBibvnkhaF8wCMAokiH2cWaZ6N2xT8LWEvw/t6ALtK3TcNfPkHQKZNrrRiLtkAs
Y17NkaQvSLKa81Mb2PZmEtyJ47zz8Gqx7uvf5gZlj0kPulL7WTJ/WtT1eJe0nbSRc52sMF0LJN1l
VnjDYjxGAeAOpyeDOhFqpJDX2jiu/pmLcmPZu1CDF4BDLqWBw1nltftzSr1z7TKxmQrQAgYcXLPf
ppXAdMNpaOGJ6bGAgcoNEQWIucA1wGHbuirWITPehQ7YuTcEu67ullFjv7di2iRO8ZA2Dg0tXb+w
jaY6t4a+IS+8Ys9rhI/4mLZVPdLzrE3zchblnmgVSPQwpNyjx1ScNelaa7WfGGTMrR3rL7qTZ2vh
xNXS8EJz77F4ZbMXPYDTZweP5dfBgGWm0O566T2kuKwYTGVEUk37kBj0vnfWixvG5Y5oN/716aEB
kd5DqdjT4Phe8NfTQva0zHJpWV+Vy71BDEWBeaU6lgaE8zBZtRL7LNcwU3uXNkHXmb90OCyzbWgr
SrExxHKxrwKXG75m7o0mzFeB7CmL7PO7TJxwxVjrqTKUt6S+F0zSue0H5WLc1X5PZCK0413giBse
4U8vFjUpTeLF/B8WFgokKGJZ6JUdbEwzfY8z9riN/n2e9Neaii+M2HJDrwn9XtCAWz03z8novsFb
q86BT42N48Z7rUAZw9LbahR+9C5+B/kO3Rk/bGiDWed5WPZnOXlnL052uDa/E7rjHQQgOCbWCqcZ
NNEi2vbW/FQOPZCHfvj1abY2ZZw1TdcxbSGbLOmtpTPLg/SO5kg754BnGG2bx9QzjAxxw/tjhYG2
nkeBSNQWRPZuYTwfZaJ3T1jKxDLCJ7yqnFMYslYErptsY0iSy6LCEqfZ5irvwGSWWMJyR2ewAA2f
kmOOqvGy6ih9sPwTHqP4Act3FfN9Yb2IaMHCghJSjEoQcR+BMTOk8VHTm/aSFt1NztG9qaY9I/ZL
ZapvN94v6frrTiY/w5KU4GCC5ZynexnXgmNG8ZpWoJid5uC5a8PEqGCHP7xp3YXMZDsnAWQ4j7eC
t3ahykgLR9/lZswROKq+6Hpg9pY9kWy/zq1L2HGKj3OFYTUOjHVgzFTTCetuCirTXOtuzdo1bZ11
LNUxPTVHBkDBWjT2tprFNnGooYElx1Grrp9dQki8v3WeIGGb3QEOwKbwZnReNpnsjNgx4eMKm9pW
jWATAUb7PWY0OYZ0iegFVH6sCW6JP7M3R2ObQN2JxnpV9T6jyZkrOvVTsYoV87YO8LD3xdqDiVZV
/eccAdtpArt6H76GgoIwmUOC6NlKlcoAlSU3d2w+bd252oP2Te9tVV30DX7YWo+4a9VD/4x3mfCU
YXNe3w9ifLQHcTDM5uy5kU5IKGDan7yKvnwwe+hmfrqnvJyVPwjJq3bOB/uKvQW2lhtoyS4Ezjt/
5kGik/Mqjs5zQlAa5R0DtimeWdkPgBt2VpG/V1lwqhBM/M6SGzTFaybMk7ScF9GkGBYb5ybEs9E8
V9Jg7NhS70O5Lhnp8ex0RL357WxUDC2g3qsRJ7oiH1vd3xUud+88JgQ2hHLTS/xDXIkHx4ue+wka
LqAEWH3CWvoGtw1ZccPPvYYZnuh/Nu1mStdY0/TFlIAhKvydzw1+kerFtm6th1qTH+1oIx2UR1OZ
XqIPo0y+1ZRCL2B6P3E079e+YgPWEqmkNGkQGZk2FxzdHD4+tpod4u3IIU4bcCTL5jQZ7XOF+2ct
J6Tx2Zo+xLfQZVscMU9ftRR2EY/qtxKDmNEnMZN7ES/D3qIyMJvgUvflIhl0f2k4EcUYY86RD5+7
aWv5KooYvAt+V17hdE9CADgev2PCzLvEtOuU5UvD6QS1gzNDH9knX3fAcnncbuFAXRKzX+Wo7pXW
XnuKhhbDUOgkodAr5traDon91Nq7KdP91S9hh9xyhdeSpqlCPsjJ2EwmupPUlPiUOvGyDYfrmIgd
IaVNj8S1kT0/mozf6I3pt3aRHl3dVPS9xj77gron+sgAjtr1YSgNX71wC16CJ9Zew13dlDQi02me
VLJbo1bcxjb9sqrmrWBViP1L0dRAkZGZ8lJ/67Vkq9lipbR5pev0YrqPlXs2DXmCHZbzv6dJ+/Aq
f19jMhBRBO9xvpe2ySwsgpjBV5SBcxo3zxEsH8co3iNadohfzvF7ir0zlqwRyAaBR3Wzyal94BEL
h7LI7DgWaA7Enh/drWb1YGl8aKP2Z1/gk6z17D2zXkXE0F0rre3kpp91e5MAyU34BUqdMJ3mLYof
+JO1QTfRUs+0Q4P7DeQ+bXFHPTAuwMDXtochto4/Q4vDc3eKRm+jZkZuPy4y65dmBOnI1sTBH8Rt
GmFUa0iIBUYlPf2a6GJZOt/1giN2WShzLkP04qjevjisnprCOY/Nzk3LbzRWf41V9WwaLbNUoiQy
epjLSO3Y4JrW4abJ1L8shs46wERlZy3YUohNU4UPogl/NKO4tREEJ26ylbvDH3Goq/mepi32Hb7q
GcJXW7IsU4FQeGdnBOJguKx22i4fxD4IQdUIeWrhDVRjj58wfSc+dwa+cQLpC7mGV8DLtivnYhvr
aIBPoFTiqHoaaw69hrfnPd2V5LPwE9Jzx+u3bFx73kafwJx13l7NdnrWlZERcgD/tJvvJJku4Bo0
js2sNj86C3y1EXc3MpoMeku+p1G06yuTgX1INExP/LMWWvhyZ773Vlt+VIQw7XqL7VFsdD39DBOk
8BjCmJByDe8fJ5zbUFWGdtvaNg0OyJEwQ5bq87eoKFuYzVVZyYwI9aUrxS2fxF5dK0EdKuD5oVMo
/syi0g8i35UD87zxIxsPEUUBTbpvTTxitdKb7WDemR4+KN81LxSV3QLw2CU2BGPyXzuXnZ4ecYrL
cHUtoihfOdVPCXqVY3UFVAKVeFZ2Kqvwb13IdQlUc+E2TgMJBEGJywVbDqffjN9Eh9+bzg1E0rjF
9yNkdcoYFpviS1fGKEZrBcm06DP1P6vWB79QHK2aPQp3iz4O2UOMqNlK3Q8ltdCe3105Bga6eUkF
j65+V4Z3l8eDJaJxzjdegH4vS/EZd+mDjBggqI0U7+eutoc3SXHpIurdM2SdS5O4t0Q9iu+516o9
ObJ7YzOBjDdz+cQJ51vne2mgMDZvuQhv1USMUcn3jClxi/AGtI59yVwegc7gSxhpGMKYYVRMWiGQ
gD/GrlCYm4qyMDZd8Z9S/xBjl7M8Pk29Tz8xu63igftYFGn+wpBBDLIYANyMUxdt7zO1an7W6lke
omeYR/5q8sKvKUTQ6caWXGL3ZvH7FgVVi4s/NUlsLYPm7dVzw4X+Zkz8MXuVsxo26Az/l3OUrWzz
FlCgMjlKhcdtoy6xqHDHRXBBAH0yIh/ptM6+pF6/OTXvSd7g79dUMxo0ZZQyb/9LwvSqzsTbPXPK
5uHrEg57kr+3RfUQUyzA7+VYWDqXBPoasSdnC4A+XtacdiLOrRiEKMJEb1W/3WE+VKXZuoqSpxAj
gcgolVNjjNH09lkZf0EpEdx84EN41ckNtFsamkDZpsMAVDDw4dZ5lItlQ+Aq3virnjUgPoRxNcnU
WYK4jsdrj8thPFMA69IInk72HpM/mRWjnVZAV65FGQM4Z8Ak8nrGmgOwnqPDJvI07Ih2lO+dadty
5OYOa4ev0mYaTgqCGibOMlhgDf0lzJpb3xjPGMGjl0j3XjX8n50ljqKbieVUlPKFkNtVLJYhWI2x
0E12Y6k360Yk8ZI6ZllVm9wv/WXhsgENVm7R4HvjABS/GCnADUiEX3lXvnX4W7mml8XkH8oZAart
QOfTqTjSterhD/dR/V2bq6prsqeQPT9leGa6wq4zLPmcjhgAudhEdy0rqimMeVhCi2Pn7BPQLKX5
TqfYg+XhbQ0L78YA8TSxEf8lYvcAxqzCPYdCZaZx3/V4LonpS2LxauIVQ5Ua/apaarZx1zgiD1Z2
1Cv9JCG0s21ng2D28c1OGbxT5fPWi/qNoDdlWcEqCoiJScI7gLMi7EzcOEK32kSDA4NUp3PHu5sp
HyRWOqSHxGBh8bd5RmvP2Gd8U8UtZnoygwZbJT0tZ1ZH9oBwNHnDVgmQnb/BIxu6zvfQwRjipg4z
FwTwlP2JDTV+GUcQs/xNOfZ3abZi+Wuo5YzJV2C0bxkTmi51NlIRwVL7wo4TA6i6ShsNQ9bofHGh
d2vu+9fSn286/s8ZHjwVGR1Ne00I80kDPU5NAV5j7xGX1g+syl+DKZ+LT1OEn/pkXdICAbeCkMxi
EGH6GblNqxsmLQ5vv14gHv2NnQYXzMWcnfBV5Nxl6FEaWTJSdnZ+uInpWdASBAA4DRe1fVNLAeda
Rq/cCNWjqfukPqaf6m4dDN5NrReTyYIu/7GmqbtgyidN3+7nRF+SEfNd5DWL0QLn2b6ZVfj1a6r0
b43/b2XOP7+Xdf0NIvx/5xD4f6j3y0AIIQz6Xxd/HT/m+G8N9//4iX8M/+0/dNMzBahhnZ57dgb/
Mfw3/iDup8rsOe3oNh6Afw7/KbnnLkPvlwfbxHHNf07/bf0PLAM2fDFdDUxhIvw70/9fo8C/T/8N
Qre4DByeAvwUNZ39S/iZvrqwylzcNxF+Gly3GifJxn3KbPYLpeCsjsM5ZdsbrwLfp64p6u9FLFno
bH7mL+/afzKm/z2IzdjSMHEzeBZvEhzl35/LSGdy3UwmorpHcU2jTRWHIUKNAwghIh2cBL1sXduY
63t6xFmPII6iqfvWQTR016Ba4KXrfi0z5QRFWJmrOrvNlq8ELur+nvsowBzwspmbX+sUT31Be3aM
33c5jc2alfak/m+gzJZJw+vr8mdDpSp1Q2K/FAWWyjbcUHbxBJ/vnY1T9i/eAjUa/e3TYKesC8wK
HoTp32fh1ugJp6pigzwhkjWNgTR/9ETDRhDLhPk6FOqo+he/k4mt+pB/+7W2SxuP5/oGHGvx27zY
s7uKhqfZXJCbXOmSXYfwa1S0CoZcWC5TR95jSJsByEa6WiXDxWb+7FvnIVVNEcR16T2hLDSf3tM2
9B5UjTPAMyIj5Ty1287Dt5qGYqtnubWgOHdw06URs1uqtPlKd9pVOqyZrNznuaMM1AvchacN1Y66
950dyg+Q1WLLPowtmM9RIo+zjYNe6AYCCJ2VfTO+G+qc34uKwmT6Zsb5ww15cj4l6koZ4Iu5qyfO
RUozGJFPp40wxp+9jpl4UNqCTxaNWyV6Az2p7Kby/tNFiiiRJMyS/ieJSBHESPCl0i3aKNiZ0ngc
EDS4MqeVRhaCLbvNRtFE+KiR1PrJZ4atNBGdA1N9y2fvRn8EJSJIJ5XJ7TqarnocSHYR+DUD7ZTY
5XuK6ELyRLnyaZdGjdGVLlM359Y05lWoec/YpXtFv9UXqoRoiaixt0L/g6G10nlQfNwqhwY2E8gt
AaYmrwVRC3z0+tZELHIQjWZ35pnvc8OFh+S4qwpxKc31dDkjNwlkp3RisIAMZSFHTVn/KZuMs26D
uKlIu/S/MYGeFyrOkRX1uyY4p4AA+xyA5xVK9MpQv1wdu3g+jeWx6Ri8erQ/lzUDWp2ocD+Zu6jw
vldSfucNMLZoRkVO3NRvPNRYjzAN3kXgsLhMIaFRGXWfYiXSmB+UD+mwFXggzRkuelt+153h3c4b
7qp0yfmTee1N+pNSTXvVQcVs/Uy7S83FyRo8UJ8O4ET8cBEDmVsMb1RkteSPdyCRg5WjV+BQai7V
uPGfRGVAjZxH+mwwz+qN+AFGm/bUlDP/wFNtGHwabL4MXO4eKG4gLvbVz2LWTJeclx3CeOjL4jPM
x5dJVXW2qrOzpryzo8UzVXWezNdyaHvEfVTVpzcdayzWoSqbjfl2LVyk84VQBaGZqgplbwYZbkoO
wpqIguG6NVSxKF8yEHweoyM/vrX4vXE4PZhNcW+Io+uccsKektKJtlKArJakvDTu/KdM1ZnOqthU
qopTna7TSpWeOglHtJ5nQFXfUjPaWyAcMiCw/AZsqTVmJ1zswJpL2lQRbx2IxDEVqwK8+b6hdXUK
2njFsCdfeJ5P/laVs9KYRpFjgChNadKir1z6hh3QuRVzDhVdxvktN2aPcFw7vRpGUgLrB81LWEJn
LVLG2mix+5ArYkGJzFqnQzYeqzv8RXjCtMu2qmbWU4WzrqqeLV3aXqWqo/VncZfYQWllIvNFY22Y
3+mcPsc4AjxVaOupaluCiPM+IU5Thc1W0uMFNo0a3MAXPENStxEzAVWVqxUXQDBUYDRcBsD5KUxy
3des87hbULSrVN9QhmtKiSmEQNeYomA+edUIZ5AcOG29martHUkLW/T4xqrPF/tPnOPndhiYmKry
16P7l2BLrKqAMRtB5qEd2FU1wXXB+REf/KdCtw40CRuqUliqcmFv+MpU2bBH9KAy6teSFmIQxnwH
6CXmIKquH079qrI4JCi5ag0qHVEHcUkBNFEFx6EFZ0FVHqeq/HimiiM1qUM2VTFyF5mXTFUlM/cO
l5WqT+5+FSmrgXsYG6+hIQ6lwOeeqNrlWRUw6+Z0jlUl86DKmR1V04xbBtJIgrOF+6y/JQzVqlJn
u3HvbYntrs6rT3u5t2l/tlUNdK3lj4G59Xxz3Pq2Tvy/VaJDSQqBFHNjgF2dQ2Jd4VE2wSmDIMzM
zVDV03rmXuuyuhuleImH9tzkOIPTHI+CT3thbwsQ29J9LRK5Mi1WClb1EnmTSFhC7zW5WLmQnXwz
Q9deuP6If3+gbk2EMXQcggOG9FrM0vEJEw292hEdwKjIVG3zFaMRhBlO2kz1TqePW6pibj6ix8Yj
hmfR2e2q8m7aYnj1qtAbDz3zZFXyDTr3KW7YsOgizDY1Qk3JnE8Vg7sSV7HenX3M2UvHbyywv8Bu
9eYOCXJfpsC3gkzuXDw3qMUo4w4d5JT6fbUGOS5iR9tc1ZSPDElXmc4GrwqmJ1MMOMNpNcd4hymL
nvORvvNa9BiPVAW68i0OFqXoyZSc40yN2zT3iWHAGYLoywROEo2ANS2gW50NQLMeVN36APacPIZH
CXsJAtRTtex1xQMRHaKsXSpxQnYeVipV5Q43wVPV7pFNMidQde9ZbSwwf1X2/DyqOvgqWPnJ/2bv
THZjR9Is/S69LgaMRuO06I3P7pLcNetKG0LDFeeZxunp+6MiCp0ZnZ2o2hcQSFxkxNVAJ43/cM53
Km8P+wugPH/PIDm+XSLkjSVM3pkSZ1M77hYaAr/JFKW70Rk9nNjTxYuM+/bPWHp7Yy5B9cMynSBM
nC2CVXx2pNnDljIP9RJw38bPloGyWyTwaUss6pLTCjmPlY8MJxeqwNTACh19P0AljvujSzRBtWNv
70Ujvh3iADi2IL9e1Q4DLfiYNLDie3DjS2z1045NWQ4AVoz1i6HdBzS0p9hxeKSwzE0DrV0D6NYb
JX8Q2cbpkSQOXs2wv82uQiuGowXkAEv1mkEICKxD37FKkzguU+cNTEKym5sESb9Xv3Ya0rpXyZy9
cP1tGfiMUxuGEufvNpQEcnold0WLwxqbNcyFhoUxCrP2MIfB759ng6nQU+SZX+bg2Hge/WSb3+tC
sjVOQa0puYsTsiItNAvBaJyHuoDBCjh0CIWzahOr3un0MNnljTdRULUW8q8Grw3DF9C54UiOLcmK
6858kovnp4muPSwMjcbsVhoRetd0xB2NaAsJBGN4ck2keF5O9HVlFSzIG1IHu5+QcH0ehupi+EyZ
+zJQ2zy5DQwXP+sywsz1UVa09XVjXk1zMWwnJPaDcDeBCqqNbCqDYQbo5yCElo5Q8QQ6grQ8n7LT
Gu3PQVn+OkxQP+EEw+SNsHPVNqB6s6YL0frjbwxZFBqCq26EpCAaQ0j6ZS6u5eDhYI7mfD0KRr4m
B2iQMUGqwf1vx/q50eZBBeZ+qkzAaNGON0BWXmVZZt54KbbGSDf1pZmaHZm2yU5z2G0coLdwujrG
K9SqTCfXEY6PogNQBWhd7TS+lNT3GKkAGTDrG4ch0koXHUSaQnzLvrhyOomIwXCv8I/HuJgsHDwa
kQ+XgJx6VV7alLclpkW4T3JD8t0lYQg3Iey5Eg35LKEpr2IV7AMZ/TZw5q0Ma1GvLdXHVKQkLvWz
3E0qfcCXgKHXTQ8zzI7rRetOMYShPi3DEsRJdxNoHFg11P1hERUw/WXZb41XtuqinePi/TdN53Ew
J2Au8VOUmr991rQbJ9flWihjw8/fL795h+E/inZiwX87nux2NWN5LTqILwSMrGqD8c2gSXTikdhn
Tv8mPAz1iixh2pbmK+8XVczE6yFL7rXBJzMQE7RjD4lIYwKjrnv/djCiLy2RLIRt+OJUNowT3d57
KGA2bUjGNQQadDZ+Mq1YWu+sWNXHymnPY+rsUaAfCpSElqCx6NG0rHIEqJlMoI2kB5LKXtUYvNaD
lx2z2s9ORVuj7xEUl3PR7vM8+IbVDAK99RgUquHW587PhmfFDrGQUGhqoDgcerGxaonrWpXQQVcY
LUsiqiqx/mwHMkvSjuzeDEnUcleVY/+aQ5FgCT5jiDPkbz3+8mb8Yk4cfMyiQhlRruqEUZwFfMLU
KEgLpfHigh6AP7o1SPxeGSYmZUKLDv5k3vZzUjGdZsOiuSNrIJDNuyYJcJ27xRN6C7pro4W1DPYG
gY/p6T2edYl7EDuW6z7MMZBig/N3auKvKXIPKRB9okSuc5/sQVNsZBmCRIppszRMY16iRx2+jDlr
OZXuUl3whnEfaurJQMRIHjv3Szne17WVWA3aFCTzwYpIm7XB9nWd1HCZrbxCAuv7V12Et2HSDGJD
xAVG34BLGWd8i1NPP4NhNsWGluTVb2UxfSAoe0OFjHOp2o9ji623fChjf+0aHECYY4XnvajCXvY3
+kGFwSEo8t9pAoJHJN9TJW+MRrw2Yfet7XNpj48VqcYsPahadTmddIahtUyDQx3fAa19SlMI6USm
EWwGG6ZeNM8IyhiZXyZiBFbz6BA1WT5Eaq1k92R2klVLyxPDS3zU7YcilITYW72qPML/5Pjhuoxl
Kw63UzdRu5RLekuT4QMonH2NW1xoEgUwGmwbMPXRfBaYsHYONG/kkSw5MuRfDdqZUum72u6vLWze
s81y38nki0zEhd7iqw4Q/kbDDcGDUE7J1FwHAcqYfCivROsgaXaIdMp7yirW8v1J2/dlL7uDLyiF
ogSaSOyVBukp4V1E07SWYUbUrI/l9bVKCNVgbntOxLiJrFAikgIdXU0+Y31gxJsO+zCtkLkyBsKK
LTBlMkHaGVTJgJgYyng0ThsaEbj3VUOQkyxfw5zMwChHWJRL47asigupd/REXoHGqCcLxhWnGcCl
qMpbuyF2I3Hvp6ACc8SNqphJjbw2eCldQSoHVQ5UPBiMW6go9209acDhuUFICzHfhTNdZJHyjsZI
Ntv5yWGs3/vnOZW3jYVJFpXJvCETa1Or3CC67hwn5rTNOtYW5SeOe7112uI3x2e6DZbCLIzqLadX
cCIz7L4EYsUAn9Yzdr8N3GesODwOLurC01BrvIeR9TtvuBV00R67dn6eRbqiyZ8vXk7OjojIrGiA
tDB2ua6Npj/JOdliIu1Fk5/rUotVrs+zdndFiRzPDmtBfuF7p+WZqL4R+627zqyku8ZMUqzdcamJ
7PwVjdNIrcT+Que4aBLdnuZk3FAU3etWXKq8XBNS7MNnxcCCRxDjX7pz2UhEg3yZlyV45cN66ouv
VrVMywfLBE76G6+H3lLkEmBMZF/NS6aurN8q5RhPy/E9duqPQKBuSxHgOdj9EZkoXH6xnW/H6HcL
fp348ImkxnMdLmed6zzOaXnoKywnAblZ5Kd+o7wa+JAXzKPvQvIxoBX1LrOeKS1jFhm7gRgqPXOl
/HI7Goz9GRa1h4mpjGyMZM2jy3RMvoSNOsl+WcVqqFr4p7CN+MgKrfmh8ceb0nMQW5j9DiHAe1v6
hwQGBVLey4gGMM3VtnTdlcOcgOlk82xVpMmYrEfRbr9qBQvqV+pG0Lnirx5Ph+lcJTXPBsUzQgGT
iEGTt0BcBQgSeUlWA4WozHnbusZXWPxCkQhCrrU/7BjenJePRIJ77ruw0C8XY2itU+kQGIOyoCtj
fP+ZJzdNYrDuclOgMkXXH1OifPh2OAg0WNjjFPKGkxZsrWGm/9IU0yhUQtaPJQV+EhyNTvD6aTkU
Uk20gKmdm0ozyZyAgxzJSYHU4VonZuTNJmCXcUNi7/tEkMhV7Jx6MkXGICuuR6PeEQmn7ip3eJbu
xKAw0IS1SizlJOuGVw32/VNtuYjZCHOqYpqNONBq0wlWi42L6Buf+3Xfix2I6nHnekN0qpKZ1rDn
k37qFpt4HPUN4cLR3qDh2k1XbtQFp4CY+ZU/uwS/eneIuwhyrNHeqLz+SsjfNAyUdUkI47spmFbH
8lu7PIUtW4BVLbHZU2+x9+5gL4xIG1GyZZs5ZFbjZPNuRB++7XxmoAO/fSvuMw+GdozhaAvhPOMZ
6R6LmBF0SlZKwAGNKD47qlCcsK9GmEcX5DS6eEhyATuvvNoOvsPj0ScH94GtKMCKXsIwyxtYw73m
TVaRGt4of6UPQySrc6Y4XrwAxmjqIHce0N1EyambBfEjo80KlDCTNiP6AwM2s5LM2pOOXaL1VtZR
Awor4O829gBLzQ3bnUNKeeMUB+7jbp0Zh6GRikxX/3rs4PqSTsMmlNWaHpYDsnIwUJGdQfdxRvas
bjk7q3UfI9pmShZHSl00/Z6LhPoED2Q32JwXQT/CjjMrk5D3leWU075Iwm0+cWrlI831zxR/HF2P
mmvBcUHUM7jydeKV25rt7gLxWHFouqcybA4a8BmJWx7BOVTKePmX37ddTjHnFj/M2iCHBYtCXR8b
ova8vH6qerrQhOVBDpmEHx/XDabxW7Ib953PJDC2iujityl6U3mhDEqOpWeFmyBiuEdjHvD6Vfmu
syICkcFcGI0vjgBTXrh7vU0HWRCFMRqtWrkHnaUPuktdFn/lIfaM9FTGuCL8zt7VomaBW+PIVqWF
DnSRI7G23jvQNIimC06ll1bbFlKUnSzBdjUMSkvMh8wFI+eVz9IW6U4aPTqBqEROUAk+27reR0AY
Ll3wPfJsnSK3uOmC/rYE2cUG3QxOQnmPWeb/KkzId2Kg9IcjtOXlIKA3oGj4uQF/rjLIve+W82Lr
EMPF5Iz2O1OAXKTY5yUfY5uU7qFiDq40c6Fwkiyba26pKPlMoOQQqRHEu/alQeL+FjAtD7M1OJjg
FHfGcMiqa4MF7mocvfmu9hblNdIuGiYulUElhzPPvqYKqpv53mHAvoflsNQ8PJ78iSHsqM6yRykh
E04L9s7UthiZoEYQ34TUT5vA6tnR/m5Hl9xa9ekF0F8ck56m9jiZg5a1LclHWBANAAb1tG/M5l7x
9EFRbO67pdfME9Q2QRdfES9ZHsJJnBVvnU0/7wAPgaIMxbZII/AYTMdW9uSbW01zuep0Lc8Mgnl3
L05x1MKAvvqvuZ8Jq3GGi+eFxO65JgXiIEFcmUOzVYPeyUw9DhmeTvBDZMynwdtUEfeTmJhI6Usp
jl7HJkLc2LrjVkzp62ShVhhHDh7fSqatOfP/z8mzpsDsLbFodohss7ryAvJ88+PGW74UZ+aCKhLX
/1GVroYhZ4EDYI7DEDW3tlaooz9zO/6/NP9/tZd0pOXbtgS3qYT1NxPhPAya6U5nrvrc1ngmyEmv
+mHTFn2xNmzOgtbNCTGrzUe/MPd1lH/UABxWZoGX/9+vJf+Fn9FiHSkk+1isYkr+DaNrYe1W7syP
0vY8PW0SVA+uS+5Ck7712rROlGtvCqAq6WnyRlu2vjYyGzlgfRmCNGLq0A7n/1nF/5dSTTxkzv/w
6f0/TnyUjvpvqb/Ejyx/569lvPiDT4uVOx588bNV/9OH7/6hPDKLWP7iqWftjoH8P2346g/HZRPL
dh5NDohevtZfPnxl/eGCL4azb//1b/9bm3jb+xuIXDISsaWvuOVd4Tn4Z/95F2/kpoDmm9IrdRky
WbzmkX9e5Dc5I25JELbhpSyF3UuOlz5MwK9YKPfXtnntlD5Z5MvJNmFnx7+FqZ71jtIgMkJMsj8q
NDQox06rnSC6IcZGgcfC2AoW5CtheUBV1Aql8bsc3TPjP7xCTGM7Lzzo3oYIat0Z6PhYfsmMp84h
QDP+WIABcFOXDKbwKbWYQ3jxw6x4IViLV10xUyL5Cw2o+y7hJ9LZ9mvlMUB8rjISkxa1zBBkN11r
3wRd8oFE7xFh+KMKEMz0sf3oIB4yB8Y5lY/WEPHharazEoAfQql4DncwWNatW92T8XSVB90lxSi7
IiLUWwlW+qXb3yyyN08Zj4tt+EcTqE2WfO1eduYbc890ovsgM/DRid0zvogDComdbyEF/hEwpVnK
wWhD3J0S6nYbPghjlHHJTK0WRR94thAK3OpHZOiY/HZ5GrK8GNgJetcLN9gwhiv40khzQvHE4hrB
OF88dey7MOBbO4rVqqmh46r9bPNRWhUX7+cjmbloZh0guTaeK7l0P0jKB+z5gFVW8YxUe/kqUJk/
TG0fNTljK3JSWcRb3cPc0+4bPq5TkkHXftT9yhLWZlyx0em2vtM2DMgiBJ/GfJ5a9A1mMv2SaYyQ
NklRgmAx01ABsC0lBDqQbGEHhD4Il9e3AJWVp+rFm+tLnk/3dpc8/qgGYXhltN356ucXM5v8gE3x
UfjuOWsw0/FC33i2Q6BtJ999ZmNbvNOCWWLIXLvQHRLeRerLzJrlx5cMzRCKDPuIMB62ZLvRcdAS
J1gbSgu1AR4s+kOnmvbBxHqobIazIc11Ugz9evnJE4ZxqzGKvgsbOJ7LgBrwqNGg5y01GkgaSiTB
lf1YFzhqggonwJhytWJEv0s/igTwm5gAPmXhwdljW4an9Rx17S+U/s+W/4brGJDLOEpEyznMo7J6
mAN8opWdMOyOBhqbqmbUy9Vvc/Y6o+WCUl3iNa+Dof7sY//RJpJaVuMGwkvu8Cv9SPOqZvxtJCXq
hBJuLIgKJ/VveeCqWtDLUqksT1ynUzhoDhOpqIDi2r6GI/WTQWSq5A76uf0X40zAzQ0vATetSeWA
pCzwyR0pPVo5sIB/3rPLGVOm7U2bzzeRqU8UEfu85XZ1x+K7ATrr4IBLYA8Rj0lZQx7NHbsuHF4A
StGNGporOre4Vbrk2Aif3DcUMdFUvuU5l5H73V+l57RBmbl8hMOMKHf5Gst/ajFl2Mg2/C4N84B9
nG4ZZMYPMajycw6LIfnIQVi4WfJdC00uDnXU2m1ZM1XxWY3Y7/9EXdgCaT03qpCcWQImw6IP5hz9
8POZ/Ernx1/gNyx6MlO/Ta1zaR3j3GcwBODqnWS0Hl8tyNYZDGm3sKnB3Tv09Tg6JueIchUjR3Qz
pLKiWU23Q0zDWaJOfmLb/vIj9WZJ/+2jk6yrFx1pF7oXG81m0XH3MasDUSz3ims8Lp9d6lJS/3zU
JlbBwameov5x7plPO2Mn8DRcuQgOE0Viq2xvK8fygcwy93QKQnuF/pTuKBFCTvFqCs1NNaKc7Ct8
KdSyGGiYxQ2puFExoKKlEKdCZV28KA9tQXUYqo8GGWEUpbj/S3TOAmo9/eAin6xKft4YnyYYjdNg
eI+L/PpHGl/Y/bKolneEAPGDgIcLeeNuIkVv2EMIW+USRhtnqPYwLwS8oPgzVpKPgjNHedWv5drY
iz6+z/zHZABYyZqgGB4jkX+DZblOA67JwOJt1aj+2macbdOlofZEr8rNyCrm8UfMHLnch4laqlE2
5q0RobZJkYA6tv50O/bYAMR/FP02lFyeuxyvPyI2ZWWHquG3cxcxdGh534kU28EaoD/nD+nQig2r
BCjCXnFDX0H0lkeVzBU2RuO3B40krLjLFw20gHHzo8RdRJgSOXvRsVFdxM+lI3t4zxzvvTERM8lY
PqiKDRwTljoqeNRjua2KJYUv+pDm2G1/7gXFSwXKFVvlDF4LgydySp1Hyy13zE2aleFSpLPkgHcb
X7RkRp8mHGumVRFAHLz9yLpFOsn1WHaX3qRjxrEGj8JW941MjljguaI8aR2EOdNifLWAaySfYZ4R
gIqgGKb2+Ud0ilf4mivYrH7kvT+S2gkUMMvx8MPjc2G2i7jKXf98Aj//xk16nyG2eeDn1FZySvqa
jSyf2KLCx7eGsBbXLaTMRbO6PIwLeuzndi0m5zGV7wW7fzDd1S9jcHBM9JvGMV9VER1JTds2TfQ5
QQX/8+N0ZfLx853HKn2MwuIQxKQfi+CIgu6sOkgdI8bnjszIIg0/3Qc3YFpSwwLsm20Q26sY/UME
KN+hkGCexUcPsa+VYO/k9VAHB8xwt5W4sUlHmq16o0xuOVtcN5XaNF2BQhrr+RgwrJkejLj8nbfn
1jEPrtlslzv/p6f07FOo/JeeBbg2k0u6dONBilyRBRfQbK51ginBjFwQi9huWpYO4Vcr71i9bXuR
H5jd8L3x9ETeUbnyhmX5ocmbraCx6+0cdrZzDAoHjYLY+WBwgDefRhB8IzlNEYBAuLgWlgTmKhJH
DNXiqjaTQ2xam2kWqGsgQBt6P/KKXBwQdYskBzEXA5JtxCI+LU/AZDc2I/bBrO7hw6yHwTotlAun
KzYlHbdB6TiCI7HIRKmmDgW+/Pn3k3jjH+BAuyX6LeOpESbzB/Kxm/Yei82RqKRF5g5C9N1mbCAj
62YBunVETeTMw2zDxCd1z1ISwDiEaVK8QvYPpF5vA7T+DJdd/COGtalrsJAQ9pEvrhkGsiF6GwKu
PpQA5tVb9+zdzJ6zK11jq0f+U0KVpzjf9jb5DCWxGwHfCxINhFCVTYcwh00Z5HdlwxONQpHI1fua
8JDGTA9LZNtYyms7AZWPGts1pgdmYPcLk7Uel0gfrioGC74sVGN5qntxFbTGdrl8wMprGex7a3oI
kwdriF9rvfOb7EiK/KGeiUuOoDaU2SEDnTqIeuvZwXbW6squ6m1LrGjv4aYY4Y73amMFwQGSINef
G2K2bojFgfTCjUh4e5V8+fKKbdO6Z31BvCii0l1vQFBhVFiQr9cZYtf51kZk4a6UhJ8GvBSVfZ70
glVwbrISejfLetu9h4931c7+MRHGQXcGC7hmbxPt3LNy6ON9VGM2TkI85Vgicna++SYf1DlyjMM8
qJMdpnchrA5GGdcxfkWuVu/SZ4Tyxslclm7JHWkCHy0MnhAlSZ4CJsatULI0s9zM5K0vHpwhnBEQ
lfeJyWnI5zlghX6evOq9KXKA9wzYqDzTacfgBCq+N78Lad/nQfoCO2DaIvC/KWFxsk5OgXd4a1lq
8oX7h3RmRQ9C9AdT/9zZA+gEHvONV/YkWajhkg7zN/N+6CwrhLXWMouN9tlkncwsR6nfYY4QICIh
H9fkwOPHH7B/8ZgZVNYapzMG6s6HTxQGLaLiazeeOLA1QVKuXidJCFOq5oBscu6+3v41KR6JT89H
Whl70Z7a4g6KNZ7Egi829QU1EYUVwuWLMs3nIUTcw0yPRiydShSVyX7KfNiWrjgGgftI+Kyzicz0
2NlEIo3OJY7gX8eLy8Zx2w20faQp5EVS/NpWsbWbAgvO2GKrDQi9T/SiQpIAr+aNOeTnTOcvvNIZ
FJfVfsBVlTLiXPn2dyUY8qFBRqXkJyCZ6/bQVSP+fN0/MoUlYtMaY5ir5oOrhxof5SKl6eUlzWz6
zyG8TUyqha56SR1kUGWOIKAm7J5tt9XfchIeC8IDnb7BpjkUySUznF9hH1+TVqFPZPc4a2zXZ9yb
PpD7GpVHx2au2s69fgV1NOI7RNMQhLDZMWeXrGxA1Wf3eL3opV7oKWwmleHLNDMnHZKJnbbA3zbv
G+LYHyo8bqz7CnrZiJ4bsgj7HEpXoz5OCs4Y4y3c5KxyupckLoyriHI9L1k+KxifjhdBEosD3nbl
SWblrXKsU4ovbyUVRmXHli84Va+g3VRHp/BuwBnQQ9VYj7HkfDrsq9ldnhXbmhXUAk2H7o3rIm89
vioX1P3VzSQ0GbX7NRpUym1pPDszRKfSeYXJcXYmMpydOEYpTrFHDOi5JI1PqIj2zMsBIVX2cTQt
sNVyT8K0xpdeHruajoBMpF7xcEYAk31UDHAlsTGVteI+Ad9ga5Zetkv1PucekTGI4CN2YX1EFClp
n8yvB4xD+suucgEiq+POrKqrQPBcgID5KPA8goUa6WdiFwGvSettz2vBdqQVJvHSvSeOU5e/rk2f
TVAIghkYFNwIzZbB7KGS5WCVCihTXgykt+BlVySAJ1RQqJX0QhSiMUBiK8Ig1I1PpW6fxtDci85/
LhcQiOvcaZaN6w5HHBi88jWp5ckkK3mVun61VcGbmpC75DjZWdLLD5XVEW71YWMa5JgyAkhR6JHc
RAddHVITMitbj7OX+RFP4PhL2d0vmHE/RU+/8R5kMtlYCnC3T3VAvsNkNFtPVeWmRnIkReIcgTIg
eEX/VRlgS0RUsuMDTtSJ5suw1S4qy3LjIrSoDY/ATwtbdynzzyWoxhWPPVFt10kGWtkYNsJAkxYS
4+5794EFooJgra8yn96BuHwiuKb24m3VqJGPZZw4dSp17KFTpKaMr2YvO9tkZdF8uNXyfW7j7FhG
xSFWRYhEBwXMbwKkUPMr7mlV3eSDgfmccY39oFlFDFFpXYMuveY2Vus0cqzr1hUuqnxvWzg1yIjG
344KQTWCVxMRhsIrvZjTmyRnYOulj2OY3cPDdfalfVHBhRIViBs2gkI3JKE2Vg/IJ8JEG+fwfgb1
2geE5ZFrDZ4p8Q4iSN5CdCXKymHE8fJkJ3dICixw0FBDRAdRtxZd/6uUyNGDSG8tEkMZIeyq8C5p
GLzgm9vqqL+d/PwutbJ2Uzr9pU7pguImJenRKLE/J90VJbsP4KH+7Fxg7UPTXQIce5JfduVLhQFD
fvTWQJtGfD3DX2AQWWWsS894zVMezxBqCHIG/ZyR1CF8BOG1SIBgEkwla5IBzOArBthKu1fCNbHV
m18SU0w5BdEoSIpN16EJyZhn0ToGqGTDeNuXlG7s8Ol63A2hEnRzfLyjiSVHQhaA3mF/znZ3a9rh
N1k4fCMve0Vwj6QEwL7on6ypO7DFucldgmry4lfdjduyjC6OfKgHn+lZBpDYTB+NXt5XHW+douH5
qwwiMeacYKCi/qKjxN8NANyI5k9ZDBP6GuJcAMQcKiIi0Hfs2OpnCA/A2OWzAwSrZKGdDhvlVPWG
Mg1VQMRXtQtA7Y0jXwE7VNtuYhFJTXM1qPaldYcnFv/PwRAzO+TD2BhRsXOtRd+kKuM4aFazvQS2
xAZu5enhyQM9A1JK7oMkwphC1N2uLRAJpqW1qXq6qzkFYaL7O2Yqt56HVqAHCIU73thalE1fnlUC
L0LUupajc6tHD29heKOqFUCuJIV6XKT1dRoNBC2kDdLS6FDMZLkBKSDKAIIWSD6EI1Gzg69Qbowm
8vcIfRKr2OGGaXclYUoQ6tNvwyQaRycu/tFRzNf26J3mZzPEZUMLRkXFky8WjkrV3eIhfmTG9piD
+ygVGsRwiC78ARAdJPO2dOZ9YUZvUdlv3HQMb3qbLX9LwRRm7idi3HinE/Q30/QAEv+pdvXEgZlt
2on3JDgjWP4quzLt6jq32DunqQXJ2Crv/O6d1LXrRoXEhOXNkYObqWfTzZwHVPClyW9SRZ67mgeI
baRYrVsvvJit5FdANhl4WIzDxsRRnCzw0uHGY5naBL9x3VwwhWLzR/plMrw9+UReDUV8CSt1D7IM
YV4VPFPXadBZjK/t5H5owqs4szYGX0qZFGiO8pBiIpPJWr3teu/iFu/ByFmRKHVyG+9ECd9sfIwz
hyw5hvVNM9w1Gd6DQNlIrlwARh7PESp2aEI+hJfiFm3A7ykGAuo6+pedUjhRP2ycxvkMcvHpVXmE
0FMMG1c4b+y/0BBU84x3wnnovWHr9/GXFvlrqhk5xGxb15jhHuk372saqF0Xd1fOsM6Qnh95zoip
g36w4DjyPXcs67aAeWfRE89BqO26aiz4kCM5VMv/RLI/R6ic8vA+C6dp4wEyyTs+qiFX90NMS5YX
ln87yY7bvANQppjsYSpGJRpbn04H3DAeugfh8JMFvbqxPJmcyQO7ZctabvDpuDs0TNamNVDj6Nk4
QEk5NQSYANMke8siGXBBA1qBgb9e1I+WJcOz4YNKR3+A6gVnBAOuwNnESg37wDQRVnrvpeaVCK4c
58XUbnFckDkAw7AaeNxcAYoEKXwU9QdSm8niGMjmSp7jouo3tt2iM7Y+SvOzgvdYgZYvMfNIVJkm
c1MSlqHblShM0n7od3gDNfpH8WzSNNigOVZiQMnaB1JdqzB+9p2+3ISd3Pk+arTGRLvY9OXd2PU3
CBKSpyq6SasYf3/jRTd5EPmbMCrOkPgRFo6XrijindFCCVadDSZ1dI2D0bMnmDGrPbDyXIf85ZW/
TIPKfNkGptdmC6w8I4vgHDaIg0ZR3Vthvu/FgKEAf9gVs5lb01zippDPrYzefSWqoyYR7rrm40MK
AivYMSvvpsZvvkKFeDYqwBahIrnIIpYzSrzfC/9rGaLx832gWWHGOzZfdvy+DPTtriNiK/4IKvvE
/n/9QwPwYHwhWZarxXSdLO1fznx16hgIJSYK3qxniOZG54yIrfXPBKW0Z4CPGXYcDMlYxl7jmvjn
f9jE/Qt759+9jYIUKoHeTrpYO9ko/Y3z2wXeJMgVX7RlFuBy3nhxZGzLwiRjAilDJP/MF/0fv/Lj
VAEdf//K44K8K7J6Pzv2mz/70+PX//5fjEDEv/crl/nHe/P1z7zyv/7WX2tSnMmSiEIfKxZJLsJi
E/nnotT7gxh2/rEkMibL8xw+5f/clDp/OJbNX7Ndy3cVLtb/uyldlqgefELTkpZcvvR/a1PKb/OP
dlVh8n0cZfvcSJ5tsc795z1pacN/6MgTZgHHgDy1gWACpUvDAZdFSHXfO1ofEOSgYQ371XkzD+Hv
tkZ2++9vaPmnMfYfjbOsaUGnS4KLhb94Z5dQ4X9wT4czWfMV44nVPCngsdNsngpKiWES6OE8UW6V
ZLQRgmJtS+yvVMa6yOCairu6q49Cow6HUYefpgMT3Rj4L3n0oCmsQkZUnDD+V98YH7wB2dG5iEPc
ws0u9LGHzkeQkeZXCDGaTQU9DjtNcd1FeXfqo+a2lepLefrXQMG5MWgYF09XtTEVy7TBpCukuuod
83NM5vtqGCGm7bs55TBf6FGCDmfdZZY6z9N3XGXHdLKfwF01BCPaW+Xnn0PJYAQar0DuOIv8BJvk
LQg1XpdgoBUPHlvBBWisYW+VRBcEmT7LonpGqPOY8s5m3ntIff4Ls6iuRZ1f6Rhhe7I0ZhZCSm3X
4DInQClQeR9qieqfcSHvqObSeIzXi+LchEsLXoyEcbpXrUo+iirgFWtu3Hrvp1jSMtBHZiwO7HMz
B18h4g5BuHXjYRn3+D3z7wikYYzqMzZxgC39ljIxwY5Z/DgavN4MOyDoM3sMKnxynqMfQuKpD6Kv
aO0gyUy0qXFJwR8XCwaNjWjQdSfVfcuZNs2LoEgSBextK4ClkN+oM624esub/iEJg6tkzt8rOB3w
agGv1sxOSbF4DuueUquxHIp7gSSV6kvkN/3MXaO69KWyjZd2vO8sHByCtKKIgICVMGYO1Fq2O5Ch
9jmu8r2ornrdProuEVAjmXEyWNcOXA1bBtetHOAXCyAPknWByTAui/MI7NmTxSJzm401JjzySarM
jFdVIa87L1p1WKhWow0kpbwUbfeO4dGmtLaOXta/ihj7RzVq3Jg9IOTGBIVJbE0LGyVWtrqa8RlJ
0LlHAERY9zSApEGNt3FHfE/B73clFXUe+ooKb2c07Bx02gdcXjcYPY6lXxPtJZwnx/DeLZsliRy7
Q47hpxfzfUOCGwsGe0Lohq62aNxTMxgdHiF2F4SllOT9RRs4PmqXjsOJXTyFGv0h8wv/3g7I1Ypy
jIK8wTHtnsBgfs1T/zSFwVemJiar861MC2vHXjJbz3H2xRuMMmjMLxsLZDIlycySOWwA8Pe3KXDA
HYUiAjFSDuP/w955NEfOXFn0F0EBlzDb8oZVLBaLLJIbBJsGCW8T7tfPQUuKmJmIiZjZz0JSS+r+
WE3C5Lvv3nNVuHcExUK5Pz3ykZNFGpot20lCvI0m/LU2jfu/cSdwNYgb5auf+WeNu3hwx/GYsJjj
dmBDAihkz39MujVtg8EIEGI+kzwnbonpeMixNHKXZm1F4WIfkVdo2Z4Un+7Axn2glCjNCI8UkVHs
2iQ42gbWPkpEInWJSdAsJrh7C45xJ1Qjc+nX5tECMspG7C4iOjmHyFzLJAT1Mqlnqozx3OpsL7Di
n1jIftV4JuaHAE+IN43DzLK0gnRJNgwFg4+ihy25J1b8XsPmuA1be+8zhq1UUnLInfsRYxJ5Ypy2
huuzG45a+SDdcBfLsbvE8cvkI3rX4SPdZn44HbqIPqxgSW6seUZ6oxFu0n3woZBZbBHvDIiqvis7
gDVEKorJ3YSh++aXk8BqLWhz6HENOiChTMrxLNIx/kh4xY7jU2kQcgubcptUwROdPQyzZDlSDrUd
X6XXrXgfiOqTOiVohoa4Y0R8GQp85BIsmRdlHKonibOwGxZJhYgRTieViv7sroDx1YQVlmbZsg9O
2BdpcxFX2BvPjFy8t9ryO5sLg1FBg03Ntgk86zc2WArPRP4TyOmqBrqvOzgwG9Y1XfnhZWF3jP7U
UZQe8fnkedUdaGN1tl3GBo+t9UZCSmfCyR5rG1ZXHA1HTSRzzyxSdCehdmTTvkn9Jzn099Av787A
ssAfPQ0ZL/4emFnbmWQdHxhSGfbgFlcN+gYu9H7B8sJc8jciI4IrOXQMh3lWEEELnxqbulK0Jxoy
sGA0zvCpuaQPG8rcDETgRQMPtupalMXht3LpMKKwkX1m8FJVBg14+mPgZ/DjiEwSm1z3jvOA7hyi
VWcDPEAi3V4b3n3HvXSG9lrHr2IcbsjIW0evdlB2l5qCMyeal9xA+iOK4I7m54iqTz/Ckif5a8BS
yoxN8FDID7pF4plHw6OpsRauoOvgrbgFLkiDyNY+QUg8A9w3QI+jtWBE/B3kQNVWcKEBGwVcL7QT
0ZdTWTf0OFD8kxHKLgANJDN1jYqnBPwfEDXUEhcj6WuaT+wd7LIjMB/d8zQ5AtBfkzl7053e275K
MzHh2JLynEbE1ywA7sx2cZ4YqQVzJvvsaG9hwgVWZd2tnxOUPuYFmU/VvinJ40TgTjHTENYqR3pn
ubDz0n2SPsnV4MnCBtShKE4w28A2dq+d4AfcC4yVgzcuQzd9U+XUHVjKLClB5glTDYjho/PYw03P
+kgjMhY82HXD6SMNCHUzvWERNXUctKnvPs/0hpDRz8oeLIPjWPURkH6N3bIEal1vHC9x15Ew1Nrs
v4fwQC5QXiB16iLF+ZMV3wXoemY88ZwTMKPFrtzZk712gWVhj9LBnfbs4SJoU/qLTLuXcpZQASdK
1l48reB91ZsSHSIyfVqxhq9M5M4ybJuXcCio0qojnt24TAzDLtZpNj7RikAr9Mx5yMforRJ8YsLB
FGen1aMaCanJDAgsv0KEjGfqjBlujIiL1censBxUzbeaEFHJ6mPZj+XcjM3Co4n/6HZ+blWxY5Py
a2SmD+geCRVmF2UznSSpVDQZk+fRbm28ZFUKlyzRDlYYDztptQharnjRnU7idzgpjS8BB4Biw7Kf
bkEdVUDENeLk405j3xuo0T3XunlsdCvdQgojycIRIKd9dj2ZxsdfaQPjHJj9Ese2E8ADaJLhagTG
oyqsH8lxGXbkqzJmI13+YU39VmRFf9oao+3cPD2anS/e0ZT006rxhtMaG6G79vE9e0n70GbO91zw
mCj9k93pHJhC/Iu8EZdzRHd1Wpxn9GRsvpdRehlF9U4IwVhl/OyIce9y/Gtru3EeBKkoI5UZHwbS
h+MWNNFQwYcQuTHp5l5ECZ05o/NQS/fbj+iCoYxkZ2OpWnRERiEHLkPNwXSg0+iRkRf2+gyst9Je
cWfsKzMaCcAwcCaIMrRnXceeo7YqTbVRjtIOtmxfM16Klo7DzcbBYY5zIWtTvMYO7z+d7SbHwD0u
pl1fRYibaVhT9xHxfh5Alw760uJDd/ydTL0nPRdgtda/yoIVRFsAG8K5QcymfOQdmuBainU6kLgj
dBYhbF1AzaMQISo4SbKxfQ6X7MWJDs1QZH481riryfvuYFzQ60HYP6ViQGbpXsUkERys8Lkfs/aN
Y8IX/kDXxp7YLz3dWsJ3BwuWo7dqwxkSS3cT7hrBqUPVaG9Giu3NeEz8LF/ZQ3NidvqCKr+tyqLi
rWlfFGw0Ug60LwNp/HCq4uCi025kZUUbs1W7uu2frDb5rcvl2Jubis81TLpcdUnFsq6IuOVRjkfH
pwjYwGTTbwbSOEKdfa2EFYrRzk8x5BEIqsbwwpHiSZPIp8Ar0AD1aEdE7OR1bCk44+1i0keLFKTF
gN1zoJlHo3unvvUyOYcF2ysVtvcqHvbSrpdB78BySc+BpPnIaQ8aiQ5L7/cJb0IZid3c3BSL5Eum
9i7Zk8cgnT6GBC2rbWZ0d4oRDoWRP4zm+MarJeOXok5/C7O7xk55n6rsA1bCF6cxjqZcDJjNJ/9i
k/Oaq5z8Wr0GD37p3WydB2hKXyxvk+CWVtvCjp9onecCEulvboCw4q0lXI8a0uA2Uzoj3cFGYB0J
m13ylCtggvrB6zb+csfqFCV0l8Mytkp0y2HY9PnWoYlXgRpbeHV6ptHPm1WptaW698TUtnVavwpP
7JSXfQwYJexQXaNAuzXJYRjjjekPV7aA7Aw/WVQcgpnPS4FtnQ+QR1HBVyLVOZiP1zy3P7JpoVGL
5Hev3oC/c9LRajFGdtYMAnVvdZFdNEveG/8BoNBq/mptHv32cfzVWNqtluow2fG5rPAWZuVFVt09
Z04SyaO1c7rs2cF6ps11u9LilekpWBxY522LU6XescgOZpCRReiuuwIXPbhsTcg6rgLh7Gb3cO6X
27FQ97/0OxGdXV4hM603lPV2XnDGlbvVihg8K77E+UM4xsHWmotOyHVhudVFDN01p9+vKMpL6s/j
WnXm5PJg+gr2UXdXXfRF0vCll9VDjJ+Scy45Pz5z199HlhYLimzOvo+57USXLrdutso7DgmBNbMc
x/SsGr4TKIYioCw80c9CYmhwO/9mSI5ziuGNgOyh4fPqYforh2Ofp5fYTWHw+HPyMJgTh9Gvm/bX
+UsNgJoXIHQizbv0DRSz4OQ6wfPfP/D38wQVDYaUsF3bWuPA/WmW6Xn+Jw9Rf1d09raRx2E0oHNl
KmbnKdbf6SL5cHGAjuzweWiUXMlkuPM0Jhaks/XugGTzqf+2OXXUTnLRxFLNPteVsP2br+cX26Dk
IDiE3FmFQ+aGp/LNMIN7m0V/L9YupBJNRb/4Q086aKVsThnr7vAJEQRDoI0ThuGntzK+08N+yif4
jTQWmaX4MCOWbCHzNIRZcE2lOikSrQii5Ie60fnEG7hniPEZ7RJtZXs9zAf26fiMw22peYekAYrB
S/daIHCslPVdi0AcNUp/4rp7K6NgFvnpw9bXDKJPrdm+S4NwvdkkbPPmWU4H9kOtB5NmI7a1O1xT
m2YUHh9X2jw4ntPTOAa8ODzsJbg0Lgx/1ixf0Kkjm6UeBzRYJJDhw1Ks+z69kaFMCxJc7Jw+Kihd
YTp+jkN/biZ8W70AwDeO7FDEuhG8GfqSaCXtFyhJXrNuPA9O3XIkHexj3Yz6A3CpbmXZLDfKZJkr
vsJVJJm3hlS+Ikw1W6CcNwebPUvb6XNqdBtNXKwab9wFHBPW9Ayx1TfFVxXlO9HLcR+YgM5wzaiF
OzIkShaq3B7hZmwZgQq/3ZpJfSpUwOvsdSb/8N6jlATyVUp7dRWVOK/wOy4zNHpkcDZFVJ2XM157
KCRGYlf7SLxJX3sGZ4teEmvC9H6Jm473b+78hGU1zj/lvRPV20ZsMvAbK0KjbHOwGS1zgU4Mi8Db
wRDc6FOXXudShVrzfsi7lofUhMjfMTBAi/YA0/wmxvRp29hX2BHtzVC2q1kxqiCqNyGJ476zDlQO
/AFoQBusuaYKjEMXI8C64Ju2HF1eV6MVAR5t5Ae16NzxZr1vPBktR6mpted29tJJWnXx/fQUJ9Mu
ZzArG3ypfdT16xyO3tpy650+SVIA0AQx7KZUAYGppoBl5RGWpd6mS06NDXGDFvo/es+BheHJlhVc
scm+NKAauraqVkU2v1Nd+e2G3Xb+Vx7XBzfnaOKYtncEt7WMkuQLzIKHXZpFaOMAQKBj4QHb1WNS
oRimvPBT8LM05kKh8rgT++QauHOBj8O7at0ShVklWkMBsHHxXX7ITtFwvpsYP2IrIWJWww7rNSM9
cnnDPknDo6S9ZS5UPNRtXCzdqRzWnkUJkRrnEc4tWekwKemd1wGCBxQ/DbgaYx7dVWX9cKFBMVOb
GIdbU5KCRh+sK7ehQdF5ArTMRJUq/VQZPVQCXui9o11ISUePVe8cIp8UfdoXmOSCXdMN91DaCdt0
2a0zvz5Iw+AX5fDpNxSu4juut5H/YzWKt/sAuYu5rE0J/kYFziBmzXwTe8al8fl9HEDAUrEoLkV3
sNzmJBO3XwoVPHlDcY/SWifX1WKDbrHTcJt4Aani3JsYXKqVZ7DB9njUlJ4i10nmaOmC5MPIUy5G
BzxEIHnOGsojWg+zqZv5PKh3zipzvO6A5AO84hUQ9446Ytrlc1ZPrYPlqiPqEuAnZTcc+h1Hdww1
kd1by56hlBBm/WFJHwa1nzyiwZOdqfLqYBskMHhwml61N7vsT1g195zG5Y2uShdzDZzHzqKId4Tx
MbYRqQW15GoL1hwfqDLmFz0p808mmJaB36/XXFQMMm2xt1m7L4feOJsjD+xurM4y81+EGao9hs5V
7wZ/3IZaSha75KS54HvdQ4IJefmQ/6HkN+VeIxPV0+Fn50fqLLkFi+/Omr2pDXOXqbZmn5tb/AIr
Sg7x50zDykSNXiQ8ZJq8ONHddqwyXO66ZufkiKEZaBiTbekRbErCFXutchPqlAe2DZU1Vl3+FG3+
VLSYF9zAPsZu/q6h8WzLaHovNM/he0ZAO2bBHcw/NrMBiRfCWovqqyZMujJsaj/yhhi1rY9PWSnp
xaGj03MtCicydBrX3inIf6e2G+Qmnv3rUWbwSgJ7Hh4TZXg7Rg9iLK5H3ZQhwXbNsL3qMzENEHZt
ly2GHL9GBr0tmqCLtfTMHcOp28R6/xyYns9RdqT3RIzrWnsiRfAxutYTYst0DDOZbIKGV5Ez8T2K
rMxYTbaJjcfhoe1R21PZX4kp+qdSc144wlhHbeqe9fotssMzFmAX0dECkFZ3dyvXgo2X1hEd1sxn
8HRgBRo8lHToGXpsizVkj02lxvMAQ+eMrQNZbqwO2J+BOBa6XLNYYgca3zFz23AHDIyVg8m6o7ck
YteseuoSKXc8p4PsMbX6x5r6IvRVG0G1jGhUN/lRqtQ4hj1TY6aDWxtxOYUZRd/AxYjnd0ykWQNH
oxk+6rx49vnkKIkZNB+Kkmoh4Pe9IXCP63BXLBsMtmvVtjfdiIyzHIedmY3RTljyJYIiuhDUfmwQ
kHBE9MaGUPKazPymMrXjWFbEnm3nWrTNuK76PxPLoLUk/8Q2PudtQqZeKZTemDsaLMxo2fXViocF
EIVmIcqAW6xmbxt4/UtUlzhpNDIAg5HmGyIXiB7ZTPiyWhwa/kniIF6NXfiMS846pu0nbyb3waiJ
tgb1ZgqGfTM0+dLP/Wqdm8F5kkSrShEeHEWWJaQXQKco4hBh1kvnVG8fV++0vL/aNa+dFF2iyWK1
8Zr6EcGQwqxgpL1WK7dNpN6CThq7QiMGxQaeYtKZugeVpeh6m4c4xPJJqOhZuc7Bw/03sPjigOAe
o+pdMXwelN19iTT+UanFHeNjW6wHGD0pK/eoIadbCDYMNmVVqf4DE/xagKLB224O28BzH/M2/sNM
oDZZRShsm9reTPmrhlVbcGRl/bKseg0Hih13B6GSlyJmc1GksCaMxMFvW3NyiibFLdCGJz2aqysw
YrjVCKYDgkqbmmLX5v4lljRhAXBCb+iAvYVCrOMB+JHrymGJ63uLYulupbCwozj8hp53Sw08eVEx
kJUDkwToR3qj0vxjDpkoDsnYE4ksOt1X1RQJFnicLOTPT6W2aYrsQ3lcXSDANiFH/Xl0c7TmVMQN
0jQdRbikaAxlpovtX5Wa2EPBLKcuErrp8EXhLKwH2sw1bfrxDYIVea1/UxK6c0q0HtemFxcC4Ird
lbuoHDzqqWgORDZ7Ehujvw262eAv23wx6DNPp+RUjzsQrmE87x5Lta27qdibrfmWQQpEviZqZlhf
URdpOyt65gAESyUeXmPd+y5ZFOC/MNy1jQscT1jGwePqOWihLiEz8KbGcmwnvKOjP57H+hZXZ6vh
GlQhd4VMuZxEZM7RhZxTX/9nmJpzO9Kal/SxxLKOTJLbLEMx1y27gDwAxxc2nR0JO6N9CirARMr0
VgJoG6erc0lz1FHHDGQyf7sls4djGif+7r8NCENwOwn9mzRdTIBEcZ9s8gCjmz6KD8FhtDRk9DFk
D1VjDEtNvrMyuU7sfXBQqHskkw+PSsLOVdebLYOfeaCN2q+EwhssLiu34OMyb2pt8kWqjbVCgbfR
WaYxp4ZhjH5tI7iOLYVk07jyUzATZvFATG9n6M1hnpsBIuxLvUCrjqDolRfSImeKS6GUpF9B7H+L
CPHBTU89JuuRpFFt2rdgbNnnauWuC9z+IDIBiqiY3p0aaIbIMFIbMJVyjeeXFwNG7telF1s8WE02
qrX2M1rmayc1cxPYObkCfDPYnAQFt8PECbzCNz2dcB8GC01xD3Hbf8ig3oUp1y4etabYx2bckMPQ
mP5Ygur4j4LRWupey9nOGD+VXuoH5eWfna3TMFWpaFsGyc9glHRCSIxY0/g1GCPpVhK+qfbsHtI4
gjNHWKzA2ImqetFkxhq6vLRggCzSG5GHtKLBe+mvbardTCO7VNiZZIXSEKIaQ1uDnLz2muAGePS3
UjT+9OkD/U7XPGiuobYc4+TBG1k50Rv7EXvWDlQqoi7qoxG8//NWi7T6HhXhF9UT94CBbUCeHb34
gwzlRzPTwAP88CxAdSVuBfahhW+4N6I4kfWel3CYBf9A4RUv0HOuoyf3fgqE2eOfGXMgcZnhZ9EI
degqVXMI9Ds+8ZWs8ak5VGLZ3bVRPIrmm9YzYs5v+YZOt8X864I3NJG46Itn7lKUtIbV2YrcIkoG
m05pPpt9d3fwxZK5WBN527oao4M7X0XzbxpA2QnHuRqTuvc0xCYG34aO6wx21QZmLtLhr+zbO1S4
K90s8CZVd9f0bjF67Yp21kPDky7KaLTyiALzEzG64hLSlT3/PSKOvKNJRQEyW5tgr41S+aV38TlA
PAlycbPM9p5SbMDR8IKbdyVoiSGtzpU/uVvIDs8VQaSM5CQlwL9Oc4BBuKwKvqIOt82ywn0Gkpwo
sNjZCGUstX51i1StXf9ioDi3gfasR48NUpMuunsYeDc1ZX/vokJrHxpAxYQsb6VkuZaon4HaugOD
2rECjpKnwj+YBmcK3KAlpmmGFKsvf228iB2Yy8lNx40q2eNlJuwNTmXUdKUQd6r32i+INwp3UwmT
bMyg3SbhX7mM2Z6F4+8Utt9QatY8/omfeE9imIMsJet7d9SOSv+l0+VVdCH5EGhzUw+NT1g2INQc
X2Zu6wzmxT3DOJpgM18q7oYDdtyPKdaIj4zVb9uUT0XMslRk3BxyxPyY8xBnjERvRL7b0WQoUd11
TjkUSsXhbCctH/vKfqCUb8kDEj+R9Iul4GO5nrvSO74fYvb7lUBIUXnam2RpkgnrqiUUJs7f9jgh
Pqp170aYxa/5qL1OZM64pmg00lFoSgMmmK5+S2d6o7aYNYZVijkv8tCX2SUv1J7eolnxdTnvT6cp
SV4dC0FFjers4RjisEnMj83puspwstqTt6O4iR9bjit1mMylgV4Hrq3AHQHAEWFgWUbee5lxNXXN
Iq/89zi6Y4gSqwqe52IutfTsfonuvtYLsS8rbTsk8uwl0yZsccJmk1YfqmGAkJejAWTDZ902D3Ua
v8Ka5nwLIWIXUhiNfZyHWPKqKwBGaTO+sDUGlBAyoarfbMg3A+GRFDd0bHWbKKM0cWhexGAcnQFj
ZGbm74rcy+xfTZHg2yEY1n3EaioqYWtBEGA+CUryD+NnA2RUTxmJKzQ25f7mnU+VzxStfL/djWYP
xTlY4v1+sGf8ljd120QH1+UTe/BdtQJlBEE3dl+iHGs9+XhuTbz1eJ/EtRZwuVMmXoQ+zXw3NQQc
xeuApitKuk+Vqy0tCmJKMJt5TPaCuYilXvngdLP5vBCHjP+S/mq60peMsrc2kvkyxv1dFeQP6FUE
E0RuBDZaatYnc7QIzC6DGLE3cb9bpfihchd7ucS0rdNXWYfJrRL5J1EAWpPeNAks7m/LdjRixF9o
dUzM2UC9UxVJA88fsfLLPwiGJ7PgTUjZFohuA8QeZyaL8FXOamNRl7Nu1vBvRaVxibqXycVVijkC
j0ZvHQoCsU1gXBKEmUA37nlP5iRrKY7Qm4T8pJ+eXZPKFie+2V36WlvxnTouuXHT5FxGL3YQYsXU
bzElQn5PUKvk1emERJE4ZNB2NMGXNfADxL7NXNsl/qM3RuOhrPSvgVVjlRBLD7INRq211+ebdiiO
ICUNiimkC9qSNYJDi/G2gjsEaIxtFbM357m2+ONoj3AUSbwQWUF4EyOupE+nf20zEjnhszQAqLV+
uO9c9Eqfd/xad54C+gHKQD03fvhhZGmEwYe4iSGHFwrhFYYS356ZTptpKq5T5NkA2pnFDLB89BAg
k5CEG9nldSRulx5A62XXsBQNHBpWr0L6iucFD8wxI2IRejsgN7Am0xzqKWEWwVufAByTgaaepzna
UyQaxdkOx9bRGLNDmE8baZL14gCFAR9ynyvYExPBAVPfEyfHAVaNQ0OflVD7wGnp4CmGjSjjbJES
mxpQgGgkBCswdnUHIVReKo9iO0w8G79qkGS8e+TToF1FobtRWrMzHabFibUFgL+rqvEi429axvvM
Fku8x/a54onkhvlXP3C5dEp7b1v9w6ly9oQ7MX4MClEiM9PPiDFcpFRxR4F16OfaERTqdMWQ+eBY
NlYoOgkc7b2iaUHE83o11R+1TPuNC2tHyfOPU03pvrHGF9eXa16Ujt49+0kSbUj/JbA9o59OJc5+
LDxSsliuGoLi1cnr1VsyNywkNYogI8ywcxlSmuSJNe+Jdf4loSl7kdrZe2uTCpFKPc/HowyJ1zKO
rZ8/mZaCR8vLp+O0FXXVMQxIu4c5IToeuLKbaPO2+rViTFs0ffZo1E19lLFxLVnqKAKPbGjB1Gq8
difLfGgkpaRjpCOIkeIr9fZnSl4bkyIr7CRPhd7tvUyLjlOE2zBzXQRQ7rHBy2HJJ2y653RPz/+J
fcb+GCwaOk1JS0fEc6G3kaNQ+xfMuQut5+mFEDIXYh0njVclpM59WHMRAgRetC0XYZ6FHwgdJ6h+
+jIaxz2JOdIZfkR7SzyLyyPdqbyGllnhfRdJIhaVN9A0HN0AApO6H6dwZQ1Wh3qD9U1iMag4PHip
F5G3STXu6E5s8tqrl27udGtnQoSuw2irUWtfkCzVndrYlf34Kfgpjbofs9Hv3jWLrMv/457+N7gn
E2YHjKT/uXnp9Fl/yZ//bH7+1x/5l43Z+oeP49gB7OQ4tqU72HP/aWM2zH8YnuD/sB0ks3+SoP5t
Y+YPOb7luD61MMLVLT7Bv4FP5j8cj/zXXw+77dmW93+xMWNI/q8+ZtOA9sRX121bN0zDsv+bjzlz
WTTkEUMYlcbmhuLl98QHHO1TGpIAOm7LlPdGALfdzv3TZBdvfUfCPmSEr5z4k+iAh8Gp/8a3/Kf3
0Mmy5qQCWAjQbddhm2/A1GjbGDtw3lfjMmdrusgN3l7EEckqCm6YjKxSkvTVQkzZT25N15Z0XzvU
/TL2eA3buf2Va9nJ6fB3xjCqayD5TPfMGITJQJrfekjOZUZNcxehHwNI+mvcoUGNjmOasv3qXMvg
YAHNhrj/MVRasAR00KGh+gAiKOXsCBsUNo8PIkBQaaS+p8bmPSrt5zA8NUl60VwCZL3PIyMpvsdU
gnlyUsLImb9q6hb0q/+NgkQHLbRjwijjJ4UTu5rIqKiGE/0VezB/fPEGsaj2useg6fR9JMbr4LON
InzjImrBhh/DgbyeZqxqS42r2AxbAq/TNmv9L9Qzyg4q0rBphfzX4HTjaM/vLmteLW22ySFqLPQg
DEFlh8eWplDdHGo62XEEQ6rTqey9TW0er9IQNM4kvEVQXI0U3dtv/TVtQ9kabsZD5AMqbNymXbpV
yAvNi65DwIBvx1i49L7fWYUdkHOKwAlWLFHjLriJ2sQX2f5EBe6LounylasgrxYZzAmjJdsde3NP
iuIlWmSok3rTr/w865Y3I/XKlcoMtfUSwz2DcX/QKLdmn968lw4n+brkC9U2ZZWd7I21m/jB1uoj
48VzEWAV0aFyeqgz77XwMGpEfYEla15zeCxkDglCgx2bLtuU1qX9JnA2orLTWxc2HR7fDLutbYBv
bF5SHsiPdRHioe+tq4/fbu+3df4UDcPVwfQXMswJG/eE0+ETsOV4BwTO/8KQre7a19CNbxM+TOy6
w1vgN5jh+W0ouxR29YW3CoP8rACLLAeXV75ty2cP0qw+1KTg2FZZ9FIxxFDEXE2gW5phj0MYfIZv
5w9lVT1RxHDcxxliBp8sXlltkJI5Z7nvgetcyFY8IZvGM+wSs4Wmaz/KVsOSsrHlMKXE85zeQdUF
ioSbFrxQrz1XxoylneEAkmLx2qdFWveax2AALabKBpanhNBsVeml6uVXUbQ/QWtE2w7f8K1zmZ6r
tl+1HvSJoDCst1iR6jER6k86L9qq6tlyYCmJtQSeT80ruvIInxWozkcjbg1MNVFwlH5uvxSeubaL
un1v7xr0042YX6Gh0yXPtq1+J5MhfAx5AkUpx5lQp42EXTTM9My/NblLFdxkvQwlX73L7YehqMp9
4EF/RaPUtyXt8QutbKo/LXD+RFOnGlDCrc/I4WOlOmJZIlgPBYxM7c6joPIhazO11DmbLMHz0UwT
ZhRJdy1Vr6FonqUY4MjNP9la/5QJdSOeTUBAhgmrJgKIQivOFdRn6YI/KIAJg7CMHrO43ofvcMvm
Thd6iFPj7gXQqkpSsyUpgFjNCzmTEaVJxUPqwgcyWdRnTsEOaCIB6aB3r0HVkcuo210fd09FpvR1
nM/V0izUUfMQQ/RMZ0Oik0ovKFlq/F0ou6d6gFwSF4hY0v5IE/sHWQfzZMaxZdx5WvfiiJA/FTCp
9xYHPDB/y7EUERiQifYW+ags404MrpkpKI3BOjVqrQ93ql4i4b+1LSZTzqB2G2/1zIF3xem1Yo+7
dOo3ashRcRxqApoivTEw7Zxhb1LcYWK4Wti1F4NbDp90Zxlkq4ZDDuTwGd63hPlxm6zoxRkoPJbR
pgCSgQSEVUNJ/ZqI4CJcWICxjdkb6uy+S+aTUCJKqJfJ2h4ZSBv57VR0fyV+ou+qjNXRlCY4sdBK
RQINGdsfjAZyR5BJ3bpAEs+MdWiwymVfoYFhZAXL3mgI7V1eb8zGfiwEzwItPRi6Yy9KO6RESQD5
g5zOnnEwjG1Edoidb0W/rf3Sl/YmdxN+kNbspMPIvigM5lUTLIVmayRVwN1Z0uOj1Mc06H7ycl6c
TXPysqcFC8o2NHPEZLzSofXJDPwx2s8uJj2c9rpL58LcjqD8R6PzceFDRMysAp/t5GBpjR8sp2e5
MBAjHznVD5b6ycJpps7xs8LxiZbwblTl6yAjTKgdXeMGU9/UyWtpv8t0mC+jGXtIoaezKH0JgCdV
vziY+FJh9ahBLMLyvXPHAUiDE110ExwBNRgF1pM8dndC9ofJ8pZ+n7dnShX2UYWJPa2hmgmAH3Ga
78rYm/ZmVYmtM7jXLtHKmzUhg/HkrKZzQpYGcF4830kYxvJkE85NF06ZvxYVlBWPCq6CTlO36tyP
bkB1CxYEnGcqFmFiMC1GXR383OEK07zHLCC5AlVvBaE82cRDsp9CeM5a4UlU5uw86v09GfI1bUIr
m0I/EMrt2vCmb6OUT4aqT0mBdycfhpc+IBLdWz9JZF997TKV4ysNHpVs8nVounAXCbWAaMgCtIm2
qcWKR/6RgGWxezeHRC3HqKbzz4ofcmxorJy44cKSDAfBaurAJZ9bpPtc2G/x/Iijwaw7T3Z9jGWo
MAQjyKLgZZjwKRqO8U0ZoHmUgdp0V7H3UGVJtGv6iRhBeA/GBvhMS9414dKxGFwdhYF+8DsWS9Ww
HfTxzc16qtPwYKyanj+Z6Z8iS669Mb5QdGis/F6/lfzNnNRGXKlfJd72Iez8TURP4Ua3Ay5DYe/V
xHK5CPQHT5C3DcLViMl82Td4yDL5DITZ2yWd/wJyDtcAF6qNPXeRtmdpuv/B3pnlSI5kWXYrtQEW
SApJIYFGfZjOaqpqs5m7/RA2ch6FFA6rr0PPzoKHV3bGBjoTSCAiMlxVOYg8ee/eczvCeqxHrG2M
i8hSYE7dKMS2zjnz0ebRVuiThm3ahShioeAJEaM2ZvI5RFgI7Frc2xL3GWr1eI+17AeEc1aiZRkm
/uw4kJEHTMX5yhxoymQOgKsKZtYB1+uobWsNkxsvVk26gPAA8y9ICEazxbFlJ7R9tE/YDhgtexxn
vcaXrHFPSVW9W4l+UMTxXhFttfOQ+tQLiycNW+g3Sm3qpkDAbgS0AQtxDs2KY1/ePHvu3N4JdFy8
E5CE7OGZQEj72gx7lPTxEYcSoq0qHTm0Q34+CMarpMvgT/7wFmlAxVnOBqkIr+vBnYMNc+ebNsgd
zCSywyPXflQ18w23x0FuKGNfekzA5oR6eukB9E73PtniHNXB9eI4L2SQ7yab9mZCE7k38/uyzZEB
+N33r6AvMZGQKCrv0NEdHTVUjZiOHoPZW4hdYBZ6lKBIzA9p7H17BSmdof+Slire2UWKTCOXN7Ta
Nmhzy7VCn3DFYngV1NFrGThfnUN9QbW3j/kD4NS/Vr6fHMy6wxxseHgNG4zmGX4IM1l2RkEnxmxA
GamQuTTT+DEiBsOMZ2S2hKC4RFVhcJ/2QQk9YZGS51OME3pKDj1hs1d+Q/HvgUV3XdveSv9a5BHK
YbfkHsn50iD2qzXZ15yKLtyrU2Zyyol0eo3p4GihEFmlRberRXaWoumuuD+z+Cn5rG0MmGRhm5yG
nu9Ze6T+ZNktQ7uF7UcQhtAEVkB0P4QN9Ystf6q2+iBIVCBHat+T6ZvhQ7VlGos4B6VZOUjQo2xT
4IoqXiJutRMkhFkdkMUqdpRNNCl6Y+V49Oxl+mfA9cuJim51Mi2a6ILxdE+HWsRIstgFrsaQZ8YC
SLHCLvQIvjLZ8KV+sAXcehP8NrukYZMALEEwSC2sblqlPnNS8SxEX8C+KgGBJrxuFvVyIwQ+qXXD
IMgudHJs+h4DY1X+hLsjDk7co7q7LUROsKVU218NycmzmQ2qedPUbHLRUhcEp9wMSQhDgr5qC6pE
0TbnETY70/JLnLcH9Gd7oEs3bTtvall/LYl/27pu0m0yVy4ghuoWVS0PmL+sf/5t78bLYU/tuGjX
5JYSMwYENBXAQHLJlAbzyISHUoXDxiqYVE/hqUgS0l1s0tWSRB8Y2jygt/LWw6QHGurjE6Pws1t1
71K3Z4Z2D2zszCqw6QvB2zYFvkcaBH4VTBHrea7RN03V2rPbBIWc+VmMKHJ8nJxXQ9D9QGcOiJKW
kWUakLpg8a7nnAAGXVvpURtdfyxRfXLatdeu15cryyro29HMBaeH8zZkntR5F2Js0Mf6zJJ7fzcT
9Nb3EoFOmcL7zrdFpw6B3X7lIW5FIxpxYI3mhlHMJ8i5hcCT76cJ/YkKhmBHxA0srRkvWNaQuNbg
prDyD8OIb4CDeqs6IlZX6YhgMaTnYxAdpSkR0oVxDTYg04g12wbqCSN2qYqNWRvPdJJJZmiQRJnu
9O2WkFj0W9NxZLfivU44bTk4S3YslZQUM0QbjFofyZJwVnlknSVL6llA/Fn+Kwet7A0iGtNmHZn+
2rPyV2/uGB8Tn2bVS47adGCprVeBQcJanmIQQI4a/speI4TNC/WFI3vEx7pbf+HOBFgpjDK8JnSG
zA8K13ihaKG+/wdQ4P8b/B//vcGfRpHAkP//bos9f5Vf3V8Syf/vv/I/bTHLNJcml+VQsGPY/5+2
mPmfnm0L7P3CtERg0S/7Z1cMcz/BI47pCWuZpi3/6J9dMec/Jf73pVUmhfvrH/3X//kL6F/98df/
UfZI6pOyU9AK+PC/mPvJOxfCgqiOq94hOJ1Q9N8t9WHSuMywcB/WZgGrFp6jY73SssCgCPCDcvGr
nKyP/EfQos7CA81pIvRolI/XBCVRMczb3y7dv8BWgH7/X9/HF8IXDv/1aNj99fugDDIGSIr0bJSz
9hjF9yK+YLsmdxkvhTE+0BI5/fuPtP7lZzqOBWrTc7kRf3xmr0Xmh7MDaqWSF/gy72kcQvQK62eP
bWXG8R+KM5rPhIFhg68XqYUgkkkTGaY9ZP/eQUOuNAzjdnj/m6/2B6Oeu+IJf0EdOCb/E8ilp/kb
8aBSCvmXwLvLqrlfGKUeeAWEQDgkNhrWmipDzkb2yeBAhPLiH6/8X56W35+O5Tn/33fDd3nSAgjc
4Pj/+vEyd2sojyAboyWlvEmGV4sMaRLbaO/pIb10TnLXmOjEVbkjiwb8b5PjKMKOxXxwVkSKJEyF
A+xzRhG+xai9cPzGBHr76ofJmmXZ0wf0xbNT0J9ht1a9RdD8W+jWVIjhDVrOkyuM7wUU6pc4mPLz
31zfPygpv65vYPLku5IXjlfxrz/Qr7O2tWaLzq6LhnOZwS6MWtm5JxuEbOM70OLH6aNy2ju3tQ5w
PdF8tCPAhhDSZpG+z5m3sJeKVZ/Zr//+y/2rix9YNswL6Vj4EVkDfr/3sSRREbkI2lsEnmiy5CHO
0/flWvzN5/wJ+FgesoAgBsEJgAiQBWfy+wcBzHUdTfv9alTOGToCAc/sp4vHMMo4WYH3clp5cfMb
BwR/aaCwz7sTQaAn16ufm/GIcD5FdA94iRxujx7cymn2smb+Kb0Ft+/b575sNnVkfji0V7gbTx3p
eBbw3A7ZfCSvi6S+OPD0FHzMTOYfJRZtN8jo2aF9mv0FQwRVC1E+EXzyUEXpO+JWMEWZc9LmkgC+
xK02ZfrT9JOfnT7UHQW1gWTDnnkG//3lspfr/huF5B/PzG+X648lM+X849UTywVNyceus15iqhph
WycCpHgtYuulO1UEMsKbQyBhbCJtrvJIXKuEmTzc80OY5usJZAbGM8yPlnVcdXFwmKzi2Wl+WM54
P8zF2s+tvwGo/Fos/vjiDpA0FnnLCyzLWRab3xYTP0zFFDr0pbFsMBYk4jJfjiItQsG5oMtZebfS
FWuEJR+4YuMpgchp05Ny42ltGO0e7yVNQGhWaKWAInffbozNWJ2BA6Lejxi3Ey0Mhh1MwjBt7Fqe
I9wkCwfZcW9DoK42mVW95z6Vcp0SFJg05raqvQuxrseekFbftJgrm+tFyhDTpTe8JfYmuiuscI9D
8V6Cpu5CcWH4dBwh6+Kyu3Ga+N0ONdIFAqE8IIRlYtw7o7Ev9PSASfk+r7M7SxHBVoYrPyA9Y6q8
41jn+0VYljPYWJLdksamBq7eHIfRv6PU31x5918sM8v6yX9crIB0Wf965dH4eXS9OIIls9hahPmu
deu86mGyb7uMIYdbv/CKxfemGREyNKe7mAL3pKO+3fRV8cOb+rfaNK0N/WBoyfox63yQr+GTEr3F
IYlBaSbuOWOsYF8+Oi4+kiGyP4YSfSZG+gYYQulzxps/Qr/46ma3vi7EIJkhHzJXZlvTJDYyvgss
LEnTTURKK/HzPV1fwXhBfDlImRfylyuBrWh2/dbYm45YjwNwmRB/NNRjRzebVjnovsfgb67enzWK
bTnsPNQCTBddT9rij4Uw8GzSCseZZDgg0XaEqcCbPhp0lbnu6LTGu8jnvqP40EGwb5V8NKL8jif9
EM/2dZeGf7NeimU9/O09+sf34WFEZWu7QLb++D5uNUzwGpBLOjlaDQROfdttWxajtZ163d7CRwC8
nvDH5Dir5zj9stKeibkNdauHj0CPzNn5Pip76xlgAzYgx6XzbLY7Sxj7EPIteL7e7Pi/t9sG8nuX
8X+R9baqnJNhQ86kvfc3a5r7ZxH060e5HhQqaxmQ2e7yo39bHKy5yXuiRSVOGvyxfnT2xPRoje3R
IhF1JvzGGd1vt2X1xdKAQiVmvOXDphi9VWeK63SE0eZoZJNjRr8GKTTOomVRjCod76tA33JzaoRD
FtTz6BBYtOvT9G4JoXFc43oeq1cBBCeB3RyjkCFkuYGJywGRtDC1jEytWlwPNPoygO1gfow13Ft/
09t0qIGug/HfTQGM+zxHsJfW/RpPwipzm3ur5EoHpXHBEX4Z4vI5iqa7oCB+p6FDnoE1v8KkvS96
a9UJhkaFd/E942mJ0eAROho83xG97bC5r9Rb2MluM/XYefCDuMF2SuUBXgp6V8jXXkcHCRTUkmhO
ZwTqQjRz1EO7lyWMUoq+u+Pz9xbKj9h51FxqK/TJQzkuTeYJqZudk9UcnSdNKBzKOzUu/fx0fkGI
sqqR45lwotFXpFLsQAysZyMnXHDaM4p/kB6GjqbcVFjHOfyjtuQP8IjGTiz5oHHVqKK6HpjkokJG
HVo+p2y+9NO3GSNuz+3WcGpxDX1FTrstk4jtrHqo82AtDOdnxXTZRUY8yenJg3Dr9w7oq2mfuj5r
Rb/iedhTP6I6tK8ZGNgMgIoE/EoEVXhO36sgXBFWucpNrjA3Mp23AMegWHQHjT9iSOXPLpg3Slqv
A+y8ami3aqaRgIu9mW+wge7DnvzUZhMMMd1Coo9z9xjW9bYZsrssdmk8WwTeBPcpwH9gpnczA4/+
S4zyEajycwdJZ1TW3lr+lKI6FjBAgafR/2F+bBarKIvIm+HvFSUAo4ISNsdlpJ1sZ6p3A6vDuhzl
pycR/FsJz4GNDaHbCe1cPAxTI93FuKT4SGgt4g0AFj6W6cbLeKLyYh0U0yLu5c4d+p5nkUszZcAB
7xM/uARewtQlvXYzNKgd49CmVU9WnygW67vUJYFCpjN1ZUEjEOyIH8Ff+Wyd6UVJ+BQG2P1qO4X5
pmqAOoN7YEyx9GCOoxFsA9IYfFWcXAVmvQz3M82RCP0ngcVrZiSIfuQjL+tukN+15FVI4p9lhjMf
aSID1bmy2exvisoE0NseeEGX6D+EtWJ8HRKKPDNkeJWL69GMd07OfUZgn3rTi1N02FvMTd7MO3TN
aYwFoGjcY+MY+yU8oEM4byWkEQ3stV71yLz+gHZ0pRiIxr6CuuAjQTWhj42vQDevdGPQuvbfFYQI
uu6CHVQZ3e3Mx4sh2tlwO3AlbFDfbQrV0LDzMdirz7CSm66b5o1jGt8FLc0jrLmPvoCuhJvO31bn
UmPKCIq63GUZCab8Vic/GSlCjZzjjEMzsMbvL/SNzJ6r7GSMb/SLQkBXiRHtBPNjWE5ujmDOu4nz
narQYRYlczHfXyncMWYIc5pVG2rwVVegI0eX4DYRDlvQGK46GO2zqqut8FERi/A55+7g+IPCjnm1
2kqU9gpWlwiAQRgmb1K4sUpMKbQyS3p+KLvxDKNsXukS21Hl7FIGin7XHYIkPwc9mLGC6JJ4+RKK
hBBATxvJwA9TImav0Lwdepassf4CHye5fJj5GOmik6+aTe/FO4xChzF9S9L6Mcauv7JBqTSq42Wn
puDSJyFKXzgxpek/BsrBpe0/TkDbrhCcbNSvlYk/wHq3i3fiS0Z8uM+JW66F+Q5HnVSQwH+2K5x3
aGHTmV/Aac/U4q2n7yrwggGZuGkIbrTSL+p4FgJjX5EWUfAoL4+wmRHNVbARBcjq2wR9KkqWWqPF
VUskVL+WLk7pmIlF/YopcgVDGVoO0yOsv4hi7ASx4YB/lTYdC+pQjfsQVHntkxQ5H9OSGioKCKou
sWg81a6AVNXAtEi/l2XRxV2DWHifu+1NZPc3pg36LErWrknSY3IckWrqk/xYoN6tRm7AWF5JkKss
xKgR1rV3tmOfNmyw6VLvajL79SDUrp3tYxDMHx2qIr/GqR9OjOB5/1EnXjiVt+B/fyyY3r4/LEQt
nuG1kQEwZuY9pPi+2+jF8xvuc7fuaj52QDRoT1s/OaK3WOVI8XLRbHtCKjweGomSoA7TkwJ4ky7J
XpHkkaaH0BT7jpIeDFjE2L0aRsJHJN4CwuejS+RWN+b86SnQsg5KFiRNyHCGAuFGle0TDmG1jVuD
CgcaIMGbH336AzIkcmVoowWpEbBmUd9T660MEoESL92PYGOtpNnYrnWsnOa7dfWnzxa7NgAGYpfL
GXXoH8TlYKT6kensrp8ZrwpAdYOK1kn7Wdvj26gWUF2sP9qo2TqA4WiIwzNLa39t9Ow1KY+Oyj6d
ybAOWefeFhpSWpN/g3Tcje0C/AIyxEjxrvOxHzvmtjDlDdyOScBpJHK8Il4ASMMjB3SOMcZu2VQ9
LzqHAIT81HrRDdR5K4N2nt+45LekhvmClWwrgBVAzt4Ok7UtakGUgUBPnchrw2WyaR8L0zlOc/2s
NSC4OrxZWiA+VmjVKbDWC9nHWRsJ7njhXZZ4kcBdZK4EFl5VD3Y1kgVaCWgUGEoHUhQwa6H2QJIb
YsZXGLZxIzYAmqPunEhbXUmS1IeWGCv5pBbQfwaQ0opoiIuzM/Lmzs1O+C3jBs5ryeCvavODKoG5
ci1BJVu8QpFbv/lpfR2ZyGZD58Nqirt2IN00AjiEF849mJN4Syf/OqvdC6ct82oa5E1r7TLW3kzw
7BmwZ5z5NDnjg09ASj7n+84OAfHElyWr3n5R9jHNp4vhbCDbXJUC7nrWfgUzcbwWLpEkOixTv7m3
HxZVeD2Fh7bXzCV8GPAo5tpDHWgAcRhtY/dcR2r3q3+Br9Oo200X1fsyvp8bY5+bCF0Ipak8hlac
wZfNFP1hw/jc2y9YuYK8lkHn+362z2PPgZ7H3uXUafn5XgMumXPj4FvTde5C+BJLkomx92PzltHC
KTeo1jL33CxOstAi3QfUXws3eukuam/kHRlXTmltoZasfOuh0IqpdykPYVI/O2P23JDyMEKbvDTD
nV1ynGrpXRIfhVvXR707dLZBsrXiBxmHpp69IxSa6zCswS8rxWxuPCQOqc30URO8jCTpwXdaaCtx
+JaIiStN6bkRuLgs/K9Tx6AA4Q+/nforMV/a2tiMU/Ge59lpKqZPu4d5tjyserT3Uf+Eyhp/cQeq
+qmcpxUwryiyAaM2cNDIU+rj9L3ug3sCVx6g1LXkpJnnYJk/sX9HwLSWICDZcEsSayvMYj2a9q4f
vR06aAyWlBUifBxr/6aynLVDv3Vl2f0dmYFGBpjM7XaVwX5adjinkAf+sKgaFjUlJR3Z2rbxqL3k
qoTdlcQNdtjqMRy7dTzZp9TBYcdRi477mXbuOhvbXU/Lr7I5x1rlGtSDtjk7qJIVwH0uaHtoGyl+
hBCrDT59jcOZfIml6evC3JIpmzsdwgoUE/Jn+yxJBrJquWl0tdE+OX2mcVMSANyV82ubEc+JyuG9
yNCftD7ABq0nIriXTHCKIrVIDOT4kRvJZU63uWNAg/NoNNKGswkMYSc3CUhIM1Q0RzWgmiTRFBIU
ACcaMq2Pin9GgJimxXviN69W2vaX9MTIHI3SFXPU1dzxo9l05XjnQD70oN5bDYcG5XF8NtbDOKKC
gE/G0946FIpUMBFpZbaH0GURCWlm/HbF0tMkzrGgb5t77rSrK/GCg+ZQaBK+Kvs4IK2NPYPi902i
+KjJHErn+j5buD1dcuKKBrLWW/YzJODO9yhec/lTRs6HqdLveXRu/TTHTNZs0zI/h4AlO3ENJRsE
EislxHlM/Wj66i+NQYa4uCu7pUIMDP2a2MRR+ARDZfhB26x+qqwWcBr6mE5Cxncy2pZesMt6YxNm
+UZkw11pVvf06AhqCbM7Zybesag8hvkW0vRgAYUgiWLWOWjwYOy4asoZ1Wkt1y6yel8JKO9Fm+AN
B+wq4LJvyyHnrS0D4jA8nZxB0KPRsPIlYae/HUDimJZ7a2bKuyUyHNxKA6YznKdro60xOzq52Jup
zJ66iGACN2+fPNPE6BQG7kPRca1VpABQLH8ZdY1x2xEQUET+z8Ec/HVNbGbYpO8+FesQxhE1JNeh
9gl3otC5TzrOb3CQrF2/KjM/OVmRQTXqld9lHaWc9Ni11bwkeau14ZbWgW80XQd1+ZiJcACCF8db
4vAW1mJwGOxkE+LXhKiA/yafTkU+1fxSfd16GB6zPN0F5uLHruPTDIS5ze94zDEmNT9c5gHsK+p7
LESNqc598DuAtTVpDIZ9QVn7wLz9JZj9J8SbV1UZfTi+4LRtB+9uKe84E5Yk8qJ1mssSuSddhqbw
b+OuIUxPPnH8OqpZHPOgumS1YrFjJB6p+ctMgDxMRnlJhrsYJ47J7Rwy3lDpCPoaxk2buhc0CDw8
AY7HJkRnR/E3mtGbQ4EvxmoPXjbqbALLEb8TTEfsmIjsi/TwKZogsHpaoI1RQservRPolm5NbOUr
nM5NI5ZDRAe4AEzxbdqa6FRHvhFIm/GHvVBE0tF+HCMes7lGx8ANtnBgBjlVNB7GEKW3Ywusw0by
qAj/qGR5axE6srZcFwl2ovemCs8VUV9XZsVNjQfiYfiRV05mftM/PwVhgBup0KduBoeDo04o46On
fYJ+Gw0N0O9vL8e3jnT3nLoxEROAmTFxDQxAMHttDEtthjQkgyleChQsirdjVCPkiqVYOS1FIGPv
TCMJy3Lq6WimjxXh5HcmLBoOh58yYC5gFYm1Rt3mI3kpn50E2VQl5gPn8oJTSSOqIxntj0HBsX4w
d05hRFuVyRUWZzJuOqSvgOHoUAPBRoZzssxq5/n1TmOGWsUiw3OzjPch/ZUEJQzxD0dO+7EH5QKn
eOKkQEzvoEnDKugCh2741kfOV+ikYJSjO2mkhHilnxAqnzkR7L0WPg/mlauuheWc03QzYE9Iep5L
uAvaQhJaB8ffTSWaDOi3dwkRGm2G/cX0izcjs+9MPxuIiiodtF4jFBlIHFIPD4IoGRxwkHi73KTJ
QBRhUpd7X/e8UGZ/Uo2FTqmurpvXwQifDG9Cd+TcFOzO6RRzaEx/BoV16aXPcvnTqJHDWT6ZqgaE
Z0qyfEeY0t70H5RR3RImaV217fWosYFOIbog8goc+ka4cGG94myjNID72sEumdx3x12YVwVXAkQj
24gyF1RwsvbxDEx+e9dENNp+EQqnlhDBhlwBfi1DHyc1xModCT7InKeppD4NUIwdrCIFAkPmiEf7
bvCo+JyRot5fOMWd7xdboy3PdT+9dl28nghcPbewVTkNOkAO3rUXzbeyzvTGltgKbHskL0nT0HLI
5RvI8+mqawIhqoP1woV5IYOFFxP5F68M+keZO+o6rsyPxBsmIKAGv3/srhzlZIBOze/Jdd4plXDT
oh/xMUKtW5OIe/wD9VEHEj2RW3/OhAmFpU73dtigbUTMzet1R/EPgrNFbpLb0SkeeMAGLYd11KU3
hcujQQTwUdm4LTLFu6wQ9FxZAqhxY5/oWFV2rTlpYtmTkbqfbUU/oVvyxyrOlG0IGB5B4VU0uveq
fkdFyNnKXvhTABAQ5DzYmnopLOs3u0mQMhGkHGvMWxMPNRl2Drux2Z5nMcBjGsedF4TH4q4+9JPx
FSj1pgiLWImYl6CPZnFVZLJA2GTez5WgNWgiKWri4aGb4J60EmF3PTjljrjZQxYVp5wFL+9xg6qG
69UIRhQF30EGn53rnC3y4ABT8wakM0SU2K69tZMfOaLpfe/Tmpoi964DWm1aDAdK8o6AS/NKIYzj
ZFo0S50KTWGwsysbpwV85V2mDPoTHXSZelqMr10XkFrW3OTJPXi4d9l4wbps0pexv9N9U29iD0V4
nNZEZKtDOlCnlB6gzeHSquIsK5o6Ek7GeUyb26kLiLGcaXP5fvQKrM0mFoo9FAVZfMs75aYdcnoi
yTDPlm/mQBAo5fm2tp1XOWbnnNLPNKWzzRsOIBo1ZhrQrS4BMkGHY7I3FAffbm44EgHLzCfO4C0f
MzXbWchPBaogv2RSsr3J4kPXnFF1j0sAGz9UEqBh5kQAYV1617MqbruCgQ6iVHudghS5IjL4bLtm
d2iXRvoYW902qsh/8sKRXal5D2VdEVeI0Kzq4UhWDqGciFDpnE9BDvptctdjXoIuT1EptdGwBCR0
RHdaLhJ8AYReItq2teLZj2CeMh6LVo3TErxIs4u8dOLfauhTjtcSbptkOHLG8qAZUT8nEQCnsjEn
BF45OUFGjq94wHmdewMuTGa6YapeBmkam2kugdxoaGRxND813bT2VAMBOKXsyVX+1obsHt4k7+z0
vrbQrBqK3oy1s5sipMAkxyjvr7Vd/0Tnykz4piZeYAXKxoe6Api6VKSmaXEhsF0DvLK/04W24fWH
ThlfiW6JrwpYc3znnaNftoa+TRQ4lgR27IKkOOLogNEM6yJuPyOp7/0QNzqV082kx/dM1z9yM0u3
5pIDHfhyZc8YPmwwzRuv4YqlHenA6axfMFjFHIwSDgAthzeGO7/M7hAZ3w34aKsAXP9qph01huVq
Lr19KAH7BTYWeGg7V01PYTCEXJGGccPKwX9DaQ1hirCzrWW6NwFSfWgU9FDYhJSdf0RD+KxLa9Pz
zC4bax5Gr7Wa4lXYmjuVswp6k0N/mc1oRcK8S75TTTqk/zRTQ6qKtiJIT8Aj9O9WqtPiYFqAOf28
fki7ZNVWM2x/ApM3aisDN0YBxN9ATjkCsZDrAb/vyrTirePqihM2zUI3Jcmr88vb1rCzfe0z7DfM
KjiqgAclqn5awstu0Y6o+2UZhDnwmk7Q/dKQmCUQXTD45XPrNvW5NeqbtJ2WbEDNj8gz0g0yj9hd
4a9JKqHR2TP/WOLMmWs/V2h3WErzNfamXT2hT5wytHAOsplOQCvIZ3SyprczQ31IOSkxq/dOcgrt
A904pga65cxl8RlohBh0WnDySlM+N16u17FhNGuedgj7BMROSQXvLtgZDsvAEFc/w5HnlMrmyuvm
PVI/ymrjmUDEjzIojrJZ0P3ZTPZYtUYpeNe4UMsNnZ+6ETpi3W0A/Q7wyiEsN65lExiCJzfP4c3F
bWftIttW9Iaak1tgNwwb1ISq4VQ+9h1AlPlJwK1bM8Xfmr440hjMgGHDxMf6vUoMHpG4mp7cOfI2
bscvjItkgLOFYc5v7LVIkHlQVsGuBsdyZUXhOcFWTKufGPaJpndRgpIuwXpeMI9ba3OxEwbhtHHN
8dAsWHmvQj/M7OsnnKV0R5wFUYSlftQ6KzbzGHMppPVDZu1mwM6fqOCTTsawamOOr3lBZGBvRD/D
KMH8YXoQ5ITc8hbGWOHFHHxavnmzRJ+k48/W5eAPA3Ax+uB+6nS4ssJZniDAnDgBCgxO3q0xM8Oz
5PzhxUV7nfjglJjejVfuiGEywXB9dgV7eradyrJ/7jySUVlZ+Mflz6JCxwpiiwnVSKssQYi+EbvJ
y5stjrsWk7xyDtogVwpR6yb2abG4XorUtgHMvyg7gmyDDZf2rTc9gHgGIAmC6+Q0YHazxgJ9L2cu
FIP9dd3gCWcADw+sqbBh627Xoq+KVf1pGeluHEiJ8x/KUL9Rqkg/xHvoP7jU2chFnTMS2ZDSwz2U
nW/vACoQBsN9yEb/ROj41kysgWkyGSK26x+t6QxhDIFOtDRbpboN7T45JEu7vU0Z0tFdjBEbbrF0
8UDLWy9xvz3XPFJbur3ZHzv7RofVi1bwQcRIm6VGBg58mNGMOOmA3Ze016OpNUSe+JOA+uts2pF0
SUSnK179Fh0O4HW4ZUm6iWuLRA8XQ9TESGJld8WzHDogjoP4aBZHK2z/tRdrAsXzgSHSc2e7X0qD
4hRiegsrHByjQ7k31cZd6/Ewyeg0lByqorb4IKf4bhAlTy+ujUbfFrJFa58OF6Tt/mGmD2emBfR2
jlNJVTyrnuWrSqAwJAE6+BqCl13EnxAAzI1JPAbHQwAaI+HmQdOekyK/l/liNQv5N/WT4YIaKGbS
RZ38o4BguwsbkljSumJlcTWvMQ/8Km7CLzHtTN85BRH5BFVZ+jsVF+9WM59jc3CP7Cs+Qu8EhfHW
6xNGNBEhc6qc3xrp/3Bc9ThI/VQ0+tKTaruioLhiIDTfm8ReutNHq3R6X7qeoBQZqp3jkOrGlFZw
pMFBTAP9QxgkeEuTI6zztTg5MvITkR05x8EjyTfKHsIIkkiL+Y7R0X082E8WwXJHE0tUZr2qmCNK
mDLWGMhjPvb9EWsIUycpn3WbVhiWuZpFmlJdWERKEwLKQntQbv8AZ5WUywoCSg4KcZM+atytZnOq
wNn0/pNQYmNkDwVrBQeCCcCRxoiJfhHIQ7kiKzTgxNyr41xxUG9S0lknXk6r2DoNaNzBCm4wXD9U
ucZd1pR3WFSJmMYOZMv6KavjVd4Er3Ud30xKvLDp3E+lORHsR40vBprf5AEWJrkK5tFMSbGyW0rV
EXxFVJIEmoZbxwbKKaFhI0lxbpQQX7DWsKgF5kGQ+FkIMgPohtqee4FOzqbhZG9VoXdpF/7IQ6SP
dK+mDnh3hC6A9FPFVi1vhLlv6++6GG+tKWcLoTNriwu6qQ8rmz+STDBQU1vGCV1V7dBTLG5aPICB
d4qnBf5SQJTwHKqhluZPQGVgwR/yOLAwQJtXMrXDD6aSYXNOVdDD9RnMg27lU1Rs+5k6u2lY5Es2
lHVgJlstoezi1zsFy8jND2aKdpaoJDsHoC+vCqXvA994bW2D0HB6LbC9nzq6IzRuvB9+OaJmI+c+
8zQfiH8tcnXJ2ZLH0je8ix1ytUIzuZ0MMpVBdGrS9ow4BLMU6EdzKne2sxJ1Bnhe31dDfWaiSqbK
Eh4PHzUYsRKiLyJtAFdI6ahTmImbup6uW1znHC8fZDLif8wU7ilslckyBgsLtkirQ8yhh3svU1hB
8jd7sWgi+v8xE4OZji3+jYSHbBxbOHG+tZ+y8fFX9dBjqZYLBH9IyY5u4n1XoV5sQ5buOcnuasj5
Vecv2/E6T0mX8mHrO/3FYjvq2nEbskJwH1YudNVVQuLptscfPiyY/onOpWeLrehW+Fi/VTfc9S7+
jwa8v7eA/idZH2PI/wBXyH5awgAMQ9zWSzyAJCdgisn/cpuz6UH1qUvrZtB48xhlgEIJcMdH2NSH
8mr6b/bOY7d2JMuiX8QEXQTJ6fVGXld2QsjSBr3/+l7xsqod0CjUvCfVaGTmM5IuGXHO3mvFBVDf
RL1XQzzxquJT2sRH0aAqMLW0QGEvENCFOq0z6Nz0GOMny+tCHAXA9iJyEgpEh1irEHqpq5zQCMq2
PlAjzdjMC7jSzPVe/RggKwmtRkNi4H5o1YKnpQvQZ4JVh4ehxMcwNuYXPcn3EAuB+CNsQJPdQA3J
lgH7QHLO/6gdWmITObYHGNDH0iRLxtN4m7flcx8wTHNdeg02rohcOyNwR3QSiURXoZOoqYWQpxof
2rHcWVo5wepxXllYKAjcPPthRSFXCypKTBVGiLJCaHlFH1MXVhOLDkrQWm9hVO5367lXtdsfaCTy
V6msnceIgKRbqTvWKUJIfCNW368d/Bm0c8TWk6yPKC/VFZ2ZuexAdRV3RWq/IViDxnCjr4h0UZbd
ogO00uA7YUJeD/F3wIX69vuGX5mGDgedbe6vO0JWMZfnRAtAkHeyRXPl5exqPYiNJ4QF+fuAN6Se
q+cuJE0Ry5/Yd24b/CJCi0Y6rRwhCm6v6wgYvYNFwBPxtFV+t+tH9JqNibSEkPY50BqTkBXMgNfE
Ykdi+/yQSTddLjXW+FUo2JJzYlm0FsVjvRks+MCa0hsp6BknCnL0WRy/Wtu0+bVexTAUSOaAh3yt
5Sum1rBk+FhavCwLfpbByCF9E2KiKvYYMKbkz0mfd2Th6v/RuwQMwWlrRTuIlCw3OtBoET4Y/i8M
Sa2IGVgvsYPHjIM9xtUaGWTl6Dwwy5haMTPjmhm0dMYYIakZLXwDoYU001esBTUll9lGK2tiLa+J
tMaGKHW5jTDbLE82JboV1Qhrbc2wAbhtI4zlwFgZXJfn/JzopMocNO92E26DOX2d7IbPoGtc1X5E
RK4MEHc4oKnLuiTGIt2DGYSbLMeiV3ScNBJ263mNQxaEp73i4kEmo7YeSsGBgh+JgjDOgSYa2auE
d0gEET3im7kG//OZ49rbDF17m9D253LFuMf+HQ33HhlXcDNEHNBnI2wP0MYAYZGxy8y95XyTIXTW
GeVwWRbUeRMEe5hzVr5YKPwn3F/i6o9Lj5px/9FMfO5EmL95Nsd6K7ktm55PfZg1K2Jbt6Bg4x0i
AU8fonZgnDBjcLVKSnnLxUuSr6NVWBhI5V9UjU6K5P+HCVGwB1aIyYB/2EQdVwVbnlTt2rtSY7GH
uih2jXxSGVSI3A+DA8CFoXjicX/ou5wSW4yCVitOXOJ7otPjNU4g/c4FMn52Gp45Q5S/qj5EOV7y
om35Nq9sKX8qroUVV+6aFf5qUNQAsek8kly5rgw9E3pPLfBG9cT3TKbQD/s0+/EjjEQeixpLnWt7
PE2Oq7Z24mHewJcH5xyAH4fOFQpZIhgGP/l+x/SsHbDU0bjbzcm974izr8Q5QgxX4g1ORJiy9VJf
hZScj1yiZKgWdl5a8klFs4e7ljBGcg2gIiWsBX8m0gdrMI5OdDDZV+xj924iHFY4fXAQSVqvG8mk
nj3WExUEUno7csTbIVx4sblgQ5IAl6PBQJBPDlf6ycgIbOZsVb27tGtPRo9IfUaK3NfG35nR/++D
/Ys+GF0Ml3z3/90Hu4ax2P78d0zSP/6Tf/TBxF8WMXwv4D5KNIF/9p99MFhIrinAJLmwinyHts0/
+2D2X6bHx9x0bVjXHk2Rf7bBrL8c6SCHtVxXQEIR/w4iyZPm/042S+HoYLPJn80C3qgrKf8tBAxv
dQYAY7jUOGH8LFxXAhFspi5Re6dhRkU09bOPoydOy8lhDiCyjYc2IvTfhIxMF+e55kjEYLC646aE
D8wtn0NGMBsSSmhk7CORR7oGMZleoO6Gzh0YG+yL70IAbpQQAvyJEbMP65NJRIqkSN7jZruKeeNv
KRJzpUjogjOPzjqn3ys+BGEQvzMoJQnhQmpN5rMroPVGSXngX3lKLPOKOgSRSN7/KZ5mEqgebFCQ
lXktMaoWwPCCeVfNWXIuynY/qco+iqQgkji3dHAb+wlbhLNPVUL4Od8yw2yPiivmSmpPNNXeo5gc
rawmKiT6aT9OyW04cz7wl2JEedecuoKG9tCxzInqi1+jR4gTWAdTQY8quY2hGnn5cOlFBJK4e0iI
UJJBdG8oXXVpvIvS8TGaqeIZBfHoPLHeTHdaWybgIzs6l0524wzxeVrme9j57JZ8dpPtgSPQg02M
RAbpZ9i75wCSgGshWjRdiGlUZWZTx89JKOd8RcXcHlJzILTz6pok9waOqDQy6vbOYug0Fc3HMPY3
/ACom9IJd6UhH8ygvKvimbV3Qi2Q0nTjZHuY6meVmtfuTZFmOxGWp0mKdxnVxBrB//D34ZF3TCMk
g9qFlxSEcJh3l3E8YYWJgMlLsKveV2oQu4QSKqzPSFk/wHk2jM8+KgAHbdv0G3ddFLR/U7RgUTFv
47q/aXz74LKvJyJTPsXp+GY61gNH+KGHS5s6RJhYBRIjkOYrch8dieWv7eE6aLBSqJRLjuH7MH3Y
44VLdkyc8lp6zVH4XHBm4MsAnDlAdOlWGRTSq5nVt7sJe6b8EXKUfvJ3bNMwBQ5UyXzGfUY+17ey
ED/diE8HQTpBQCIBxqO8C3VNGqPQuKcURVR6qK4ydAVmDGWE6cuPmcNs96v4HWf9Lbl43H98++MC
2y6vEwyF8F3HZd/VkpKM91MvQXS7GO4B5CLalUiNp4ZBfjQn68Kf1HXu/OlxfzDS5XKUlTf2YMrV
QlFl7WGfWuYm2FKgIWjP0JVgVHv00+FmCLE0dEZ77oeLy02NhR/t90Sf93uHtaNIN60O6GB8bZJL
HdS7JoZjVdRrn+RWPIBtCocI68ywcxM2WE1qPfbmqy+bN2OerjxK2ST9KFzz80MOd4aQjpV8yhcA
8AUX2nDNVjhl3DEExo0lpve0DLaSQb0IOS9FzoXkL1F/LlvzyZi8B83Nyri3EnrYWUCgyml6sZ3h
rgicy1Jk5Z7JKwt/QmgdGfOquxucxbxKEt61VX1TTcgYqHYTgksoqhGIe6i5NjK0Djqse7OzHSMg
Nz1G6v1iP/Evl0vF/TS2yAIiMwZ/w5fIyo8h2P5tQRkebkdIdBlU3npIsxuvJYM3ldxUQn9APeTA
dvlKDPWcDTZEk3r8rviyrvqCxdqisbDQCQ76EpGbfKYcbmEaJfpUTQbNjNJ95qXyk3nFhZVGeUJ9
ybk471l/lMsn6UygsQOdrlAw0ndJJfuqvLJCRpQTzffeSq89w3lpJkUAwwlwnvuHYGHDajSwo9IJ
tG43H5YsuYSdnvNm42uWPgjGD5yMiZIYLo01turMQXViTbG731R+T6YG9exuytlrtGlwXXMR6c34
m+X4/eD6t5xHuW5sChkw2ibwddUZ4ke7aUAoVDsGfpz9I5YUdnHVzuUFu4YuutzHtjqPwXxJ5vDD
Yp/DXGzNvS2/LmAzVMm0jwtBhLWY7nsLOOqAE9FrXZvYEw5pJkerfiCvPpbmu5cxRKlM+9qswDOH
EjjT7A/lOsumJx/wR+xdLIf7uO/+YFWCWje5D/KVmCfgtB5SjpczsYaqwtWk7SfNAMZvNdovg8N4
sxqHawoePH8q8aACecEzfs3CBhNMCUEjZvievljgeovZP1oVTPfuWoLAWtNt6mCO/MhYsMiN6ArE
DinePEg2efISq+AUBdzyDJ/vqoE9bAvMaju6xo6vKf5umyGPabhXQMOYuObwOgkvRcOpDDQyNSUh
YTsQWPPa/WwkuZmggyGVV3dTW7rrzO/PjZ+LfToQsFBW9J0tXOODHiqLJ29STvLrxq4eotrng8jz
T8F24tG+NZR71gfY4baC5IQ7buvp5XsOWoJKYXywY5ywAopCQPiuomrT+aLZoeGi9SGPS0evTBVU
RPIcyTrFqONU0zXvWEKy13roTT4n6FS4D5Xts/KuwOFTC0h7GiqhsXccHqQoPYYVs6lo7aL+W0c2
QG2+YS0DC+IObu4+EfYn21/Flzqav2xuPqdI9PbW7/hcR/x6djYaDF/oT4w2UsdCgtqqWibM8wCJ
VnmbbrDSbWawF2MR88AnbtiFY3PSPikEBJdu9vJbSBifmLM+y6HoNlkLlKSt1Q+r/2Zn5NMTU6RP
0P4x+2g2U56OQ7aZfIBzVu7YamwXiz8sJpVmLKEswwthvhWtFvKGxJooQeHfYd7ub+LGv8NdXJAi
q6J9mY9Y5uMDdkFG5uygE5+RNweqb4KIGwp5Z/yuVx6K3KWJi31qGC+dDcXVHMyHJF8QA4F49Mvu
ncHAFwS6+yWz821WWiYNgQ/CV3QWwuK5Nokf4YHKZ8ICyFwSgMoSgl5K0JEThMlWNpDdF4qRrzB0
DpDI2QHzC0mgFCwuo3XPsPhqLvihjwXtQwJ5mxAiFetpup8qnmqMSiub4MteQEJknj0u68Qs3kcu
47EFs1aCcut4eUQL2UEvnDIuYRDGEk4KylsuSbXsSsvoTjNnRoMFkCjWTV0/irHlB61lK1ku0EDQ
9Y5muHUze9rWFuuDtBVbezEeWuk826m1GwLnuQ9RVqWhBe6jjNaUoq5MjARrozURE97lOMvIPFW/
AHOXM4/xA3ywTdnyk+0v02WyC6iGDYVeksthj9gZCrIvybU3p7xyt/1cvUTNiIc8MJ+JQNJ45jla
leonCoOtG5g/Fj/pPKQ6bnjLMQrS57ToUDgk3pM5Wh8RuPNiOBrd4B8MPJWcthXH1piFsX4aSZmc
owmFexCfQGom62pk22YOG/Bh1skuk23O5FsZBAlUVYNE19hvGWd7kCicvsQ1yD+KYY2r31VmhxcC
0OR4Key2OM1TcGdHWB/iRp/ccZ2x4UzSAyM61qQT3PLBu3KX8ZSleOGkwa244mzQuJW11UfhvB8O
xdBDOXWWu3LsY8b8OCImamQIvnI9lpsz40vyS9LRv0lS+9OT06GJ3E2V8r0a3jvapusG0udmXqb3
sLDvff7tI8vLtQLicpNM8rUlRnfjB5zIQh7BntOOu4rn7zybL3DBawg1sKiy96WiVv7nZvf/l+B/
cQlmdagxGf/3Jfgu+VEsc/7HNfgf/9Hf1+DgL9vyGFw5thCgz2yHTvTftGDYJ7RAgAiDN7HcgHHs
f92D5V9cnQl+gUQgAS99/gz/vAm7f3FrBZEBa8X2PJKV/85VGMDG/0Jv2KjQHJ/ZlySNENgwWv7n
XbhOIDe27NFXUU3Qkzett+KcuJE6Fzni4pxABeUcfayvwvmU0M1JW6cD8snnaBqrQ02CLYn56S+G
PaR9bEqaX++756zRd57BbWnBkepxoA06s/9BYX+FTm3c230GK8qCuj6ULMPCABii7djRTW3WFzuk
em/AjOe9Pt0ZEXnBbCJA71anbjEOjaHK9egn5NuD0dtZtVtuIArfLRkGX1XJ60VGXGaAoYuuNFj+
O19jkXBcEMbFrHJxmGwdwSic4G5ImFxGtXzol7hFnCi2KqKJU6voISl3iT3cONlUr/78Tz+5L3MA
uxx11b3hAxpFsjVtCwAgeywHHgdTRlCZsowjtPgWT5SMfJR4c/fgCvtSs0xcmyaHtc5Ub5DTv/Fu
befZf2x87tYg8KZDoYL3oZDgdCsVcwAxv7xGfnnjspGEyykg9q9/5t/c7X/GqrpLSA+s/XhtzirZ
1jV7IPLSlzbPim073kcmPvkjwEiLLeDUbIowOGkVovIzYp0FVTRwim2/tQNl7ELp+ht3sH+jzKH0
RF+ALhabpYfIh4zc66GpGb3gGIMt2soHOnm3PvsmU+TlqcxIVJptcC/Jr/VNSBoPX8B4XS9cSl2u
nb0nOuRuoKJMhtWtS2xyIFXpmPQAIEDB+6Re0rgjJhXs0gSyBNdJRYDYJb+U2fJq8j8cp75vEz/e
EG5qN9PQ4PUuzlOG56Sd2PP6em7bcZmqhf2Ev1b1FfPMMCam6QVfWcKfW/B097Mpug64HdMvfwcG
sewHepXubLPCb9Nbd7CcTe/KDT8oF0WFoOzuTP0ik0ALeKHQq7UjZ4VnOyN8qEJmznNIKgp42jpe
it/SomrRmCgFEjDYnbgJGxI0dSVwKVJ0Fy6+FNlSbgjdgNFOl227+MAanaNDPAIQVWSKmjRjhMPq
cNW50bVdg/Wb/DvOudQuCTyt5C9N+xQ+xZYraMak1vyIsDxnw3TvdMETSpZqncMz6QrNHZHQ0PpE
IRlwnT0DiPTIietpUDRVmqUkmsd7ZEbCcjSGDks0ElNG5ClVCXyTxIOfG2984nP8koVLeG7n6qbV
KSCjEm9WxmK8iCEDNh1Z0LJr6405VOOGy+IuX+QFBAjylogNEQvonaUv7CHjKE9vonXJcHGsr2Fg
ILA0EmL2t2GE3ro2WC+WDb9q4BJDaRb3wbSyC5dP0ntj8CDsxzJLb4mobgdVvPZkHmYrRBQCTNef
nmJJHrlgB9uUb3POHpsdHYHY7q6uxVfYzDw56KtuXE5c48hm3Wtj0l3t8tyXUKtlnlAw5IU/Ucuo
ZN3znaUt5iubqV3Jr9YJ911gjN7ELmto/PXfVt0cuwCZU2XSygbqyxnfpgzZP0clCbkwJWdd+Mab
HVOT7ywGJdhP+Ug4I+P4T8aTlJG5s68CkbDJ7m6nQiwbu+m+sAaGfMPT7twb0AW9uiYgPRDlc6Zb
U5spkrC876PpDoARewIdHWjuWXO7aGZgNAz8UAPqy6LutW84rbqE9GwfOOF5AGVy6Dx1cBz17aIU
9Hv1Po4B+2DohX2oPIgB7puV4FXoA54VHL7ISk2TteXk9emQVOZCcleJW45Lcg/Q+SEKskubcuNs
Wq/n0eHBBOZZuZpdTu82w5dSQp4k4LPt4NDtqZbgDzJS7auFuogw4Uo1/g6qyKMs13rN5i7Xc1yF
Wy+0vfV3Bgd2x5U/YrVfHNim1oLiEXuCNVizbDv7+Y1pYojoOXHVqqJ+jY8OggeZqBLgjkDx6Fas
K9T8sVjBd+Bw2oqnB2p4RBQ17qPNpo3TnZYo76+GGAR1dVXY6qtymHEifOYG2/F8KEs25bBNaK1+
Fx43Xl/v2UqDkKSoWEgzUrZM+lMzuLvWZ62Oeq3dznWMNSvL5o3ybLHOnlls4xmZeCWWxfjqmdNr
kAOabVPjWXQ5oQyW4GNDF4Xbm1gxcwQ1UR1coRUlce9DO0i/DRobl1AAlh3zqljHIR/FzIA7DxR2
a2sLRaB9FAw+L7OcN2VQCG6S4TehJZiWQPTgXVvrKMRrAbwblyqcbqdje43L7rpEgsE1PyLrwI2q
7O0HvJjcwMEf0n85t9qhoTPcJQG+0uahynQFpEaSXXoTRNeMgiNBxRF1tDUS/VM0ucPBctjNldrc
YWuHh4nMo+Wmca7Qe8RoPtolpeBBMRD9R6I9IJY2gnRaDeLQbEuKm9jN1UlFEhVLG1wl6ERs+nTn
zMxuwyjlJqmdIwnyEZM/UoyMJNZWkiXBT2IgKikneIvpqE/196517nu5sfHj0jd+7PXjABf5m9kx
mC6t4c60rWuJEsWf1ggUpwOQjYFHCR8oDzEHmfbr3mo/CcBqt8rYY1kx0a1I7V0JtYElGbtH0GE+
YpaUxy1JyvyoavmToW6JCuNXJvat/ON04WYYecZbgOyF8x65InE1awuMO0O0TYhPEcxMNimf2wJl
TEdfD6PBx1AdPC2UQSwzIpiJLLpoPsoZKePnAHbFTR8QPtkLxiKDNtSQ5nsoIBwri51luDSHmUQV
GQOOM30rX6auQdBe7Gb23GczM26lUiwHwWOuZu3HoRjxBeoTSAPTqJ0Km1sCU/1xLsCUjjbxNxJW
fFsAZmr3juy6TxQ62Hi0lydG0LNoU8+knT1Vhr3H1B4fwrCPeW+tgm7oN0xqXfgQ5T6h8LIFwV7n
iMel9gJJbQiyHjDhcPLIOD4knDZG7RLCMpZzOcQvxPMGsg5/Be6NQ5mIrYmKSBehUu0mUsxsVja6
IkKhWNi1wajtwrc67B8N1EbsX0JtOlqkQqNWExy0wBXHj712Innjs+w+3dKYUUNwDrA5GrMWYS/Q
fE5mOm1krwc51B1WiYKcHnUxcVUqXOCuWsLKqJloHe5ywD19t6srNrkjy/2SK5tfN/OpHrA7Zdrz
xBFvZCUlRmooJYMeI7urFcXLkEQpZYGVNc6XiHu7ZV18NFKL9knxIH0RCKbcSF30hDFCPLVoA1Uf
89NT/rFSxe5Lzu/aoatimvYApuUEcR68hcdpvpy9uwLFVRSTBmwrls0NF84V7bh1qI1YUeqba7AK
TKoBMg3htbLST6UJOCqqr+yEjW+q03IbqWggGb1OQiYN7wenf3XHh7qpP1oEXaY2dTE1Yteckd/g
OLkdqVYoazi1M+9q+aPs5nqkS9eG2L+YoVXaBpaA3m61H8w380tKDXUNz1nLxFrbORHGIinC/5My
Clh5gziUNB4IqW4Th25jUF53OMkK3GQW4Y00f/f4ADKLz39qcUwxmYX4pqhfc4YRCM33nICfOi0+
E2IgvGrvkZOAbV+GvaMlaW0trowmXEsPy1zQHUKtU4N2xbjH/W1cjFAAbBq8a0Y2f2SZ5MezIVoR
0xCgHCiZ/MDAivn06UM2cdpNbhdvCSBIoOnInNsnSaibXMOwE7b1RZvsVGCEA9VuKsxaLnMXYZpP
S09YX0B8EXyHxkX34jJxgN4w4BtIn+nVX/nu8mH+GSxP3E60mi7Wgd0AW92Mta7GXpe5ktZMvW1n
wq5sDiutuYOEI3hj6aDDGw0JLX1lARQCrCZ7OjFWnTHm4UmgjtpBPtYyPVtr9dwoPFRatOdVowPV
BdOkQ01OdeONcFiUAu58hsRLyIgRNXGUVVkC2cfkJzD6BQ7Rg8pnx1/LhcVc/1tj/6u0BjDuZ+4L
RClLDIG2VgVG41um1YG0uH4bE8FnIRzuaaxgsQzWWjcotXjQ0grCVMsIJdtHLSestabQ4Hgy1e5V
ib9QaZHhwF3GzTnUeAyalJYdLlp76GsBYjK7J6mViJWWI8Zdc5+23W9Bl4daQfk+GIgUcxelIvvU
XTuU1CGoWmnpotT6RXAFvCsxMkoAJnwYmb1xQjSK+CrW7kZXWxwDdI4TNIqFGKoZdd8eukciHUSM
EECOiCBZXtdbshs7CrfZXsAOF9oa6aOPLNBI2jUBWyI0MxG6jBgJf5mx+q1nHpmptlA61kjSKcdM
2fD18FFVzhXOSifnzUshDZA1EkxT3JuYbok4bgerPU2oGtjPPXUy5VHIuiiDNtS592ZZv0YYFbkE
lpondW+V1ibzPSrx4h7W+W9NYhDIOoVlFpn83mF1RBWzr5K3iTErsU72F4HXvo4Wyxa7O6VgU2zH
u6mr5lWLbJ0yuGm4JMCcMAJxVDYwluHbrKq3GIB51GfPcSAG4n4to9V2yQhj0fortgv8BjQt/Bbt
aLEiCbZ+327DYv5qTX5Soonkt0IHKZv0N7exHvET1hnRxq3aw+JFv6btTTy9w0s+Gq/lAlakUle0
T9EoxgzxI/MyFOwEeL9Pg89nJ/91A/Ulw996YTBbZMwgbPsllA1ZcfE+MUEtrW4vnOI3KtPPNm1e
59G/2O18HGq1Mztq4pPgt/QiTpZl9krQMdYUHuaZgioz5Q90bTriQsjNTH/pHN57WffK8OCVppiT
egxg+mRHN+F+cSncz6BSiMf0+CDiZp9RoGZbSAcjc/ytO3k32UyjZLBxPzHRlg6EM7//XOR0HQTQ
qpSHrDg7oKLg89c2r2nU3CcdwKYeaHtlm/rm/vrn92EC/eoofkNrJBpPnYAxuPocm+KWd8Amz5Nf
GRqXsqcOWMXJ7+RSw+heuXnz1V2inRqTT9TRyTqT4n5Ypq0cKHZZASWXkd5Q8hnFyK7Z9txEzNQt
ryCGzbcvNpPfVKjPrM+2tQ+1IjZ1yJIVCvIpTOBt/9wXhrzyU5Ib+S7lGr4tJo7IU7Gcg7azd9US
vxTKsFdxHueUid2QrF+c7GsOg/Fc3y1k+2trys6hGfG3zTwGR7lBRrEeXohTHEymqevRGDAn0OTh
5egghrF5ifJ2Mvrog266e7ALZuQViIx10RjDsXbQrjo8uOrcvM/EEFL05ekYzPl7Eie3ds8bYeZq
Pjg0i/lSrlIPyXVdWHcpItptW3PymZ322ugwthjll8v3Zytgm/Q+w3/U899jaMLrVUzt5ntneQGJ
k97W3HrjAzsiex8KgI9IJ0bYcAVsLjHsGooATjMMR+WYNXMF8zH31LwzRuclyRB5cdyfdhiG0AEY
UGn1B6wfXxqDFm5Obc9ZWNzOPFvFmKvHyCAUPVgTssBT1Sa7cRHdjtdauEol+byFj1Ev8ns/rA9L
4yTcB0leDw6GI7FwFxoC4HB5xfnbalS/bQr4572ZsGNMzpzo2EyxgNh6Oq8Q5jw23WxI7nywZLFH
0rObFIMpiB+dBwecr9VATbLJNkPIun0ZaQz5rdVzMNco3nAA0oMY3EUJzMNNPoxlauyU66ndUJU3
GCuWB3YHd40yN0it0/vMHx+5GvOFwAYy9NVjJb1dOfdvCd34q2hMnnEPdRMDB9YC1+R9H9lUUw+q
w0dT0Hi07I9kUuE5IwnigE9v42I7h1Zx1b8OxEJKqEAc3zkX+B3wp9afeRQkbXZVQiBedQPEGlOT
jOKKcIGq5586JLZop85VDxNGTM27Fcx65si/qFIAOIMVfhdN0p7Jlkbw4HuX9i4QYVZM2JXzMPv7
f/gSr7oo4WQ9h8seRtgXnYNpY2fxt1MgkHCTuF31drAzXG5yCfS+AymHrILRiHklXo+iOSxV+zjS
F1o3ekFCofilbuyd3zJrLeT8kZi8rn37LlT1uAaJuktnZjhDWV9yFX6O5GgI5BQULnBcjXCOaIIV
xK8dtn+pCxqkA2+agZYhWJXz+u6ZCFr2XtU4m/qaGkBd1LtJcS9s2/hWgt1LISesh7x+PAcFO08V
FsGOH55xcTLQuMON3VsvkVdzF1D1Z0qcqOg/HYqxYSSMqywcP2YpGSqwEjPGpwiX0S6Lxw84i3ub
Apvgb+OQmOdby8aOP8QyEuhySzaSVfupShYz5I6offFI9WpiLpwP0XR4pAv64oNi8L43eYhSS8Uy
sGQQTZV4py/K368b7VXizscxxStcmL9kXnL7JvIzWnLGuOYrhW8rSd/AFI671E1/YHns/ZKuVcIW
ms6rYJ9sLA8zH4yNMVXnqVFntg+XDMcb0iNWXH28JbyZ39BLudPh9HNYFWdH/SyOcQbBseYMhCJJ
cTRuqpe0yj5oTqr9WA37eaxReEURGCd3fMoKDk0UhKlou9kDtPaVldrzJmwnn2blOEGjYKBXzU+s
kH9mWq8J+bc27uBrLBFhUDRQTnNdx4Z5Ei2eqsYIdLfe8vdlycfFVNw67JyPm9QxN2xocD167wrE
bHHM43IjYvcq44eXVMDinb2k2NF4+ixKxpmeVZkbJDLGYhkbMizfvhm+TSnfjhgEBa/ldBsi7yB1
M9Phf2fw0WwU4IPE5Q/ko/RaPHb8JGdooPu7KOlPcpafMlPAUbz5iZNRcWi95tKSi911ke/AtPFP
teu8AxF9mazEWDnOMsMiy9e9mzU3Ph97twLYbJEhdFzGSoz/aXVxIcEBAYAGGgW0svaZUi48J3Q3
vM/XaZeew8h6UQPTEdl4jJOMx6gpVl6pPippdQxhWi6HCRHeXvLOO3p86noeoxlNgISNJR8I5e/T
ebkWnbiPS/8uUNVxUkwyPMtzKCyMOC4oc6ykC6asDYHR0X2uPql51iTOO7MZebvS4jU6jsnIjPhw
J/l+gNunDP7bzEu2KnZ5lAbcfUMSehSSATqIyCeyC7qiLydKJQsLc4x988pMg47dNetQY6JsWbPM
ySa2u4Rr6GsB1SSTQV6+nZ17tH4td3R24WX/ApxmW4owe2hKmJ+i67fctxQGM5/Dl6PW0xgcY8iI
u8yqs32fv3MDY9Ed2m+RcNQpYDaQtnycZTNbh2VkLNAi/jo6E0MmDjOHbiivAwnbnNwqgE+PlBcn
bH6QqMZndnb0C4PBcDUkTPIR3rcCxFXLv9RgVuqUmte0nyySAoj3GND79JC3c8mv5EFSX0eCx/Zi
iQejL76DhreVP90UkhWvz8Cb4T/iLCLZrCimLxXm0yFgQQGDkfBI674gDh25svSUhaYSowrj3NWk
CBl1TGRVJ7ni0EjfBKLADb5cmTXRnWGc9yl2pG0PBmrt6xK8ofriGuwB/IKZXIpAot2YZrQZyOfx
D8V9HyQvDAzpcvnYfo3yw6/3bMzug8gN7yWsy8LIl2uZ+VftZFAjEOVZCkg3YVH/5gTy1hQPiOl5
izoTTmAGUGCHC4yPiDb3vh4YEwcBmNeWtmkykCIQUfgApI9kIh3PaQZ0SSGURwuU7tUiLF7FVbgm
nMfr2PROicH3LGC9sgRZfxwpMSEfk6eGDx9nfCItnvqcJHpLVHMj/WuzffAHwoVGGDzmVfqkWmCl
swllLW03M4QoBvcZTSAdP+tDLsy899eTaC6G450tGaEZWFi60BbyDuW8rPm58U9z37arJSJ/mJb3
VR3LjVGQjYSN8y5hZ63TB783jB2HBbEbWP00g/zpcbFtpokbQawgPM10/xiCHiteqo3DranyggYI
EBSljuOkFQnoZUm2H+b5x3JHsC9UdCVXcMNopytCB2dVwGiqh3nrNmBLhkG0ZDJJrFAXoU5p3QSk
b3bZUFyAZKKz8RcuT8pDk0LAjHndUaWx2CbGzLZKUxXMuT5FnfPQxzWS+kpkOwV/ci28M4JDOkWm
2srCYQ4ANx1oWBaSgpkO7jB+mr2ielCRceE7fzt4DG8gGPgbBYZ1W1rRcrWQ21wy5ew4UK6nBjww
l0fnsDzlBbNJAQYvNFN/P2WflHjV7SCbmyb7mvLxDmzncFVJQNLKXU5osvKN7RvhLnGnE4I9KlDC
o5MXxa9pQ9hwLt7GEqpDl7ED64oK1pstf9luCnbMkHvEFO4lFfhN0FhPBuG8LFXXFjfRgzWakJRN
/z4yquskJZjsKh3MMEFTj//B3nktya1k3flV9AKYABJIGIVCF13ednWxyG7WDaINCe9NAnh6feCZ
kUjO6FC6/y9OxKHrQgGJNHuv9S1S6HHIgVfov0Glzdb0BglexQ06NV9DjA68S55a9fU9T2q2KZlc
TDZDOEpDtfCMgi2G5W6rqBSQiE2qO95XnWzXlajGW+MiQs3bATZyzo7aZ6XgNHsUHIa3igpLWbi0
0mFObjNzumGe0o+jx+E8RRmFVw/VtFy4+dKw8PXADCF8V08Xpk3wYQur0srSbxbooYX0urtGqCeV
KIPobw3AjwhuBKTlFD5SazlDV2f5WsW2WQxLJW25hmP/6KKsnd3SpItHm0b47r5kVKVNUB1Gq123
4XzMR/ZnUIBfYH1z9mZxpUj14MyAai3GoEuKStLTB5kqazEk+jLvCVFEldwssio+xt3ecW1sgcP3
NAH3gFpRD2pMNAznoaJgnOhwAhJMw8EEQyweUSqHRz2nQmwgZ1kiTvDXWXMt3Xw8s9ulw+Xb+5jw
irVecZrr0I8WhlzXQ20DvglwSpFuZ2b6o92Z1BlqB0hxBxgKN8CwGKC2FbGunZyRwxHImg5pXKZh
htEciP8DbWiOjwPeKDX1bygiswcRtwWmqJGwYgJICa+ktlJaY7SP0vbAeOPx9FO6dmaAbXOoRkE1
tFf9f8lvvv0/RXVjAiGq5G/kN12QRq8/e1DEX//knx4U9x9SCOQyjqETTGRKftg/o7qtfyDJsaRH
7idVJsdD9vJ/TChCOFIiv7QlChwPF8w/xTemRyiRqfOfQ6IRVhXz/0d8Y//uQpGu5Qrb49KQVWLA
+1V547VEmrUznV3U1rYMyo3RVd9qt3qsQjZoP92Wy1/U/v9GHfVfAUgIhn5l+fNVbMrGuscnuZY5
Jzf85HgJIUjgj+3gSiPr6UgQmVRBnZjRjPYHFlkEN8Cubn//ocbso/klQeDHp9K4kQYfj3jm108N
cpBGLbJaVILFZQzNatFS9fBleKY29m5itJeslGmV7LxyONb51rTcZ1WZL7VXAnIqZLf4wxX9B+cP
9wFRl2EwHJBX/XpF5ViqLLIbuuB1fMZjsNYFWQo2UPMhZpm0s+axY32guCE+cvj3f/j4OUjolxvC
rbdg2VmMSJtBNg+Jnx5D4Qurp88BxicBKZNRmmXHuJ+mbE/nlZCEZjox7Xy3FbyD0tyyS5anXpff
//4y/m0wuNKifekY2FE8Yud/SwPyPIF9tUtpJmOhxYydfnRDMlCvO3jTIxRRWsBF+qevLu35x/76
5dG08cnW/OIhXZtvzk9fPhFKhGkJ86Cv3Wvs2dlC1RXSmBEisSyjDH95cwBR33YHzYKjoJywZ2lG
h1s07tK1ulslPYpcQn6xrQbJa9pCAoYBuA3wBqc5yjIw+mqbX9qKSmratN7aIv3QCr1kX8EudkUZ
UoDKm7ntfYhnxcpMDxo0P6LYq1H/INV5UXiYCsKMyn1XEghjUiVtE8ogiX0YwWx2owkYG7ElCbg5
fg6BWLVVXwwZcr7QTrmgPTtOBumxCrV5iKkdOVyNXil8zTW/XBWetE6uMj8xa52V7ZD7OmrOuu/X
pltllB0WXW/NoQXhsDYlsHdqrksCbKyV1rlnKiPGURk2TZecZiHN/mYdFtUB7RbtycL+Tpol56+p
dtbOgCQ26Tw82NUnSjek7qrC2+TVs6iSUxmL+DCkkAcMRe8FAA02qmKWtQiTMESTGcgKq7ucKAQl
vgaOuSb+cdK1qzHg56aS+Dwl3XQqjO6R5tOr47LP5qRRnf28OEB9uDcB2e28YvXFrgz2rASbu2N0
QIZOXWksSLoGOhGMgGCi8KPX3OEATwEEBx22yPCDNeEC8cqktlS33QAkmCgKwib2lhs/9UKdAAE7
nC81c98Y/r6uJpIT/O5d1q73QE7pocLocrA5LjCKllI598Hrkn0ptFcION/1HqPLaJX+klSMW+/j
ccOLDlCob1DOnJEjrKPSMukQctDjAdEBKF9jZYMET9jkG128cWEr7Vw3/eRYsbX2u9nmY4dLG4j1
CE5KGm29MsK8WTZlj0ebkB90FIRQt3NeAtw5ZM+cM430WTMVXWXPY4dKBuhCQJpbc8aGZi3a6Qmz
BP78SiNkfTQRfFMHga9tubusBOEUCJDGk2nPe0WKoozTo872iXYLZWoExihTz2DfJ7cdrvXc0lON
x+7Nd9bKMwFu0dBeG71d7ajDfEvR0xwt68Jr9mAWjrw4dXsGcVoeJCEUjw045dggLEMXVC/8Yc33
kQfcvJc2Grxdn+vvpLgedJvuRuk407afXGCQdvhJ03uSpwM4D3ZYXCwp2y2aFBOtUBgiLv2aNlML
dJr437AhBTIY2XmRlHkyoIZRTCGwwWoT+HOVLFZlXV2suCZbF9hH5tOlxYbTc19cojtrMbLjbYul
K8J46bTnABrrvg8EfBu/PQ4DkjoHwdo2i8/AssWFeuOCCnu68UR2C0XLwlBpx9DgUrNuGDGaNXtI
F8WWvrv30LVzFGss813tRO2Weqe9EJ66RmGRPfWgfWjjafMsgdZPJ1u+smcxfyW6UzFsMORVF+nD
JfbDN3qc0JWrgkCdxk8Wear1W6ZAE536CJvSomSeCbkaHcykViMPpvPVmlx0pSPePUEv8C0VXsRR
l5mxVXOIzoCZkPJb4RTtCvYd8snWA8+ShvYahzy8czXOOCexSI3q2jm6INkVDYYykGskBV8EGhCp
xXnZEaaaXMYB0bx06O7ibz8ZZGhvKAVxpKSyH2j0HgtvluS4274c7rQEKzhKMPfAaBTleJq4g4ex
+GzUvHMmxSEMi+WLaTh3UzZg6iA79W7DxFoLXo1gaxk0L7MEaeiPNhDgMw2OjZxDxXJUSWDEXOSY
K8oZL/BTXo1i8hd9Qas2ARyIT0PTVjlaoTwth5Vh7iK6MItecWMBWScHuxtP+chdlGQMBHWJ0gXD
8gKqebPPPP/LxPNbFTgXFlbDwjEhvNhSfyT4G4Tc/A2kpKsFO42jsaNqpnB0fk5NXy0MShwhyUvh
1P7eDL4OTGwUrSMk0JbeLgaEQ4CVrGI9+TZIJGoAtbI2laltO820TlmvY4EL7cdEdw71mHkMfWSb
VeifR2fiBYqHczKEwUFRJHjQA7mytLjEyMDEOWTdoaCRZE5M84HiAeSsXDsTcARl+7XuoM8tCt6T
TLXPXceRtmsQGBsO2xxAOfLgwUAJG3cfxyMS09bbmKXz1Oa07vzgjfTH4bHIlo4H6LuMMN0Nbe5y
D/rsRD7Gjd/u9qjuIuBRrHBjXqpjaRiLbtBp+pPbShaH3nYtDtEK74c+sMCqcANEVbo1igmH4zXH
cBJqM1b/cQ7/incs3mioQ/KoLVWs9LFvNspFMOf0wwmfyl87hbLrkrWw+9Ogw0Cv59jsHz/Dtb4G
9RAtyyAoWRdMkrcHg+2VzSjxY+S1IHQpqg/DBcNzLHUEqqV/KxKiswrDWnnzZsKp6IioyeXIWSLF
1Z1vVsLcYs24mjFnfFCouk7s6R+Qk9Fh0imqZAPtCcd9Te1oWmvC7eipaghn8wlUkws1A4tvJJT7
wPqpEHDvRo/B7WVzmz1Wbwis4q2drK2A1OY+9jYoqA+ZKNWhHJlOukRbRr2AxlAr3IrwWUVZj8c+
ta+ua+NdFeMezJa9nRoKfKJpo7U5njRiBO2pq/adVuoLpWfepu46YgjzyP4kKbau9MQlVmzyoeSz
2cijKSWHACgRcd8UzeEz9WjjNVvhC4VsEQztp4y8iSX1KqxxlXNrccKjSH3tstTfeRXBx630j4PE
a13F9RuiejocsnLpUVItRRS07ZvwzDazP3R2v6ycoiQYC6ehMrt8M9TaS2NlH1k6AHkpEc76UB6o
u7v0ncRbbJLuEkuYm4ketzudJoVJGxkwXExaa5tN+N1g+G9IZzjGFBXQWhuk9UUQoqb3LkXkpCFt
oRCAd3A2BBuzNbjHIwyiCWh28Dqk1ohvvmBsw07RCO8ciVjYmwYpfSOe43I2Hwe4kBvcyC6uZJ9s
NIrIRLLhV84QA5ACta/H7tGVPoQcBAtytjg3LRAXSJIp5ud2dkGHsx8awhDSiovzpLNGlwGG0252
T0ts1P7sp3YwVruzw7qfvdYC9XdgeVtvdmGXQC1Lb4Q+gkAU6bic/doDxcl09tWObbXDbXsi2TnZ
GcwDgeeeROvg+h5wPsO93QQlLUO4hUjQx5diBwieBTNG7587iN1nPfbVm1qA69nnolWKcW5QNW/O
xexAH6MeLcK0IkkqIWCpwKg+YVgHibIMMbDn6fSGseCY649l84684XueswSVs++dzmOOhTLfFdi0
c0ycJEGiMQcQgeQBEPWKXubdxkpfzJZ6jPVM5klzQK6wibDdF7P/vsKIn+DysBzrWiiPZr9Iz47R
nBXWffTQxyZtaI4hGdhYMLpWFGJootTttijQ73ZodtkBqwFZSQs6j/TyB3dGFDTe9KrErZvRBc0M
MTAQTDkz1gCiCOW8ra7Vy9og6oRWGbuGlhJPLTE+ZgfdHAgsASBHe9Lu/a0Vox73wWY81DZVWw/1
d90WV9wqwwLBHZtDb3x0Supl2BJgTWn9ZtAMDJx5tq0q/2tEpEg3mN/mhQfPB/BMH2uMsLbg3teW
rb+hflxHCS1Au8PS2/akVHr7weLZl4D8MKbxtetQXlmUr2U1fLGKDleuaN4cNTbMXjjiv8JyoSKY
YVcB9Ab4yLesNZvKC/Ge2tJOa/I3BrMl14DiAHFfVzz+7D3Tmnzvbkkr8SUWtMOK6FsNqYcHi/As
c+mS5BmTVi6rC402wJOIHx+MqT6lFTdxANSmwAnYmVHzRwd90Mjx7U+07VeBxHwDWxQfEnVqnDjs
URd9hkc6HutTX6l8FWYD5QCfMKWKMPQH21WvOYc0/CHWRA8ZBb9cWmgYpi57sEv12QxJWpuoVNch
JNE8/ZGw4D8KpB5FYF2TIukWNCAktVpekGQmNvWABMJkor35pSzLL4Hb+UuzRbOIvgnNYLsii0At
yOFQLGLiMgT+AUZvtBwbf20kiEqCdQk2YJlZiEBEQF0Z884y7+A95RZVFpKWlmwuANiFwb2daPEI
YzjSzV53WXMiKGJfGs4lyTEnWRk6vapqD1WuvQAnnZau2aHNzKg4NnIb6PrOVdkqjMf+kjQoubH1
byLF2WfEDBJpxgaIKjrUIR0XYVEcGNMfpMVsjVRnF1OgPstNULKmUwMMcUkkjl0LsAUMsrgboEoQ
YBbirm3R8mzpvt8ca4jPmUpfEyrpRWhJOm7dmRXwxk7+BZVUdhK+WqnIVTvXlyhDhplIQeCJ6Qzr
runULuCHu/ZXYgiBLTXw0AfvQ2VBfQjasT78+D8hdmzN8oeJbfl8bMVi3TyqNB85qQDX5/6tO7N7
I7LuEBrxl8Rfs6F4rWygIPk1kPIb4YtoFQyaYKWqSWaep+qq/dpKd9WnFBI8Wox6gR2cYL3lBLub
JJuzFkNfa+VqCsmqStwz6Ae+WbLJXPcSdZ89L/yczrbceu569TTXEFPvpEx2WT4+tozFAo2HOzQ7
a7w7jmqWSIp3AqId8vP+rNLwTky0IP5ppH2B5mHZtQkNDNSvjWsfsxKp6+gO7qYtmSjjmpzR2Z16
id3hrSfuouxuhPfxGiOr0934E3zKz2oxVDC40X1FNKacdJezoMYVR8uaqsNY00UqGgs9v1YfK6I6
Vk2LxL77pEb3RKaFu6xFQmydfdANciAdDth4oj+UWjuC3TuI9napE+DI2GUrbI+omgOHsBabTgFf
iXftNFQxnPeK225Ez2hcvaU+IhKOQmZFSMHH3C9WmotEKB8DSMwEOTS+R18vRJw3RLV/CACJe3TM
r1FkvBI2jciW+YK/Xr7QIwse2axwFMxoflRBtTO471DGtdNAlYIeavcWy/6LE4BhF0H5VdBw0o1Z
12ZAFNEQfZa9OHZlApSg1l81DOzLJCGYopiQNxm1wMMT0VRtihFqJQJY+JPE5M7T3ZQjXHbc8NGd
5sN0VW7bZOBvOqfY6iAMRv3KtgnjsPDZmUNAgqCWHnFkkPobjowfMq1SM7lSzDomlW18FhHsszDQ
d2UOFFI11jHsGv9QDardGAhUMDxMF7O2b4NpYs4Xo7uxnYn26oDi2yyFuZk+FUPTr6gZxqzmxSFR
SqyUHm2HFrWA8k0SukubrntZXPQp2HXKbb91fryQ0kWS3WQc+Qe+mdKCx9AA+SDN57D1QDpMNOCz
AHaNejR5plpK3arNHx1lladmmMms9q1w3NOIaiUo/Q9XxpsqVfsKzx16b30xVt1bhvAG6gEekjZ7
BWm78gK59FqfaoRaYtwHt6CQAJXo0XOmOLNLqOF155TGHDkTUAiR6/jRo0Q07hj9ox0So6WsLzYE
4Qb1hd87aGv8ut7FWGx4vxamSfdosvbOqH3VM8RsmrZJyfzsfPwlvJqB5n3IvgMUj3S9EDcdD36e
5u+ZhcGslshdQma9+QDbGcV+Zqla0wSHly2fnrmnsp3dSgHco7CrT5aKb0hsp4VmhduedjKzWrQ0
cvU89eGrHr0k1NUXqVLuNoZuY5UfYRb0n43IFaf5V72FoND1H3ACVTvXAiVlhh9aPSAVTMcrINhL
kEqcNzF8OAoOrDsxUgtvmw8VCXLjdI+byNh1IJCpNwVz+MpwrPrsovN+PjRDfHNMeQ2rMYOTPq1E
mmAhqiNiSA1rDWLn3gioDspHB1M5e+W509VB8hWKqMRzOPua+mBamZbziXADGMb1xwiQgyBBtgp9
EIK4GF9bMovBYk+vqC5egq7kFMqR6xSUGiOQHIOGmoFb0GT2oRuw+mRTdUJeSUvdh/8Llv6H1dQa
sRVg08Df73/4enuDUAyAgqKnJjdq6L5Cg6Tigxp/8B21ocz35jT5R4wVivn0zLvrzH+e19+SJnsC
RLwJhfFl8BCryCH6cCcTlCEsHMwn4CsjppIBamhOdnZdWweNx9567am2Vkqj6E3zmo5n0Y9rKoJX
ct04SLBb4zgLeTdyc6oRiGvgtvjkCsYezq1ueQo1a6S+0fs7km8Ah56bSEaXOOiz47hQCAsxXPbG
o1Z6n6txindDCuPGKEEDNiIs9qYFOEoCTVwYOslsfdg8Tt5e1ytxqHC41sk4nLMoiZCUzvJqSwOA
J1W9y3Qb0h2FRn2ucRCXuzJRTC6m6B1wT0jn6GvMbjOctUF7pEz+vlmVso32ZZO/UViCmMr0h4dO
UXqzzWtGLpEQxicpbnZKBY9j3Gsw64BH0MQLQOkeyJvoc12SCCzZr8WDs7Y59C5qrULphpOO1bBY
uVO4IU+wXaWCI5pPTgiHtgeE+fahSe1XbLQgfQTqCmI3CKa+TyZHXiMcdtixy01SsA1qA+ntNIXk
Vuu/ajG5Hbjg4/2hnYAjWSGa5sqghJgK+Z0tDoGkiL8RbHlXC2YE3jU+YCAIUG8UbKKODcIoCmer
KptEbNjHsVfufSaINfpO/yt5f0gORfUS48rasVzv9R7Obi9ytfLRFSLv7rODLMIPAx7xCkQbloSA
w3ub6sig8SPEkoymHDNriNobJ0cfLOsKBBzo52MNnj61pxZvZM6FBnm26gkYXyaaWKYqe8sRrLAR
c+uHWOAPZ7uxC5ntFj1i3o1uDSXzNAGOHettnPEsvBHJet9mKw89RGi8Wkj8+U0eocti7Ql+1RFa
s0Qr0rDW1S9BxLopS2r7JLuJRm82THp9Om6tvMGFhBiRbVUVpruwogHAIYv6z8E15m3HSHG5zmPE
TJ44WB1isxT31MaNJLEMMl8b3Lklc6f90BDp58y05njk2mv/mfhNb5WNlEV9LXmMzf6AzKHaenFq
kSkKLzQNzU2rx9MpS5DVGdbOyYonRM5iVVbTcw4y9YGDOCvDEJZU+zhMWP1TklTrwiApbqF3VHtN
b8BMlU2kU5MqjyK1tHnpp4kcOGcC3t65rsJEaZ1tzTy6JsMiRMrvxe1NK6NvRr+LyNwg1p1aI9E/
zUIj9st8qwpqNcYEunLymk2bI7UoLU5lTLt04ZxonCDTY3XKo3ybFDNg3axe9brroSf5NyEBhQjT
jdhsUZj4IYq3fNTrYzkwCBzkcVqLYMym7EIWgwt6ClcAMxAg0YFT4o8QQbOXJ+Isv1R4dxpxqQrD
QxZEsUnPd3lO5VN4FKR+9P3+i+LxB4oHISUQM+i1/t+FBJ9e649vxIb8LCX43//sXyQPV9Ar9VAU
mADNdIFk4C8xgfsPOqmIam2Qljr9dUmf+19iAsCVhil0T5rgNQxL5yr+JSZw/+HSEAW6gdzmL53B
//wf78N/D74Vl7/aps1vv/65wf9vvXYdEYHhmpiaLEuXpvtbd7WwcycZsX88jE3yvXazSxKZhDta
kMedFIe1vrWV9a2i8dSE2GA0pcBlcHzJ73GCB6TILj/dv39e4C8X9G+UzR9XhLpBeqbrCsP4TXNA
zK1WOD7LUzqqZ8dCdJhUMJCRMlLQpMXKuaHtgSR26VpF6T2LRrhxiipX52Z323zS4/hRc+AOwMBm
ezggLjUAiOfFkQ0OKYtufx2L7tlWwbrXvJvWxIAs11YVEa5QlriRm/3Y8lXBdN1n9hMyQMTXgTlc
x6zdYzWH91wTlgshIM/vlQi+W5gn8Vy8c6c2aroOdUj6uOyuAyrT0vZv8RRspp59e0JjS/woyKX5
pXO6a2PE714EWNrd6EZ5yee8Z5/maui7N1nml9kPZJvtFUnpqeteK1L8iGDuW0pQ0xku7h322ruC
XuKU+b0I0ntX4C3ifBl4WDMVrmuQdvWrqrWNViYoKb06XIwNFboED70lsQ2D6erje1/CIiMu0xNg
AtMS4fDohp8zJvgxuUuKMQtZGohFJRdYExgyBi8sYtTxgifA0dDg6n3SP2GUerKq+J7x5DBPnQmP
OAdCO8XEA7rexnHNs1FyX+qMhcHzLh3DrAz54Q0DDxQA0rlo68jiZJmAzkawkFRuz6Ocr9x1QD7h
aqV6sqghzGiBeyGjgFRxPK1g2mBm0e7CJtXMlEHRrHpL4TIfPY7UMSezdTGbrPS23NRx/1xV6urb
ZIA2iXxqvE8OsSeqy48VfyYt71brIAm15jHPmy8TfOQ/DPJZL/KzpkFHLkyvzJ7FJDBrf1e4NBH1
x95s8KrPZWZOW3jkEWZ39sbP0os1pN+558AkYmMVV5AlSu2bmUKLMO6ijdO/5vdf5oSfXzn7d3nJ
DMjl1aFqhbBIOO5vwg7iAqF7JMSG5jw32alra2r05aB16XRRlL/JMzBomno2kuJeeryRs5krL7Fw
jQ++8F6sot0X4b4Y488YpaiJxmfOEEcrVNSoyRVg/3wL7fbqS3WF7rapf+ASR9IK/IZqKO9uFob0
waPiQtgDZXTzm2anRCXzenbBxkuDZRU7cGjN49glKM21j7JUz3TqzkbOwTxKiiUa9K2h3yoTWV3K
KJVcU18aT+TBkPWS3i128ISn6c3dpKsy/1PkCW+9kb3//bMV/0ZGmu8m4jEXpY7wnN/JSPU0Qbid
VDdrptYhpz6SBZ8HUdw5Vt/jVlt13xzZfPrxrlc184vVcBsBpWIxlruAbHAYHRw2iZbDIkYcKFde
ruRofPn7C50lcb8NQtcwJRpMQ8KEMn8XkpWqCOrQGal+TS24Fdx/dujjhy7uNE3PdGa2MSLmeEjg
x2YXLK3+UN5aAo71LMNcPF6HzL4Ew9bkUeOsPJtMWFaQngtNfsv0bSSoChGxSDAjxTKfNzXHv0ne
6L3Ui3st0dtY7R6a/TuxZtuoHq9shK4hjVnhZvTcs5sXjHhImkXd5XcrZZQYOVZBJi+7EVh62n1H
azzqou9tDBazbJ/TecD0HwRbBOTOhmeNqSF3k3OIa5rN60WYwfuPcaFZB6cIVgNrHgJXOn1Mk1Vx
VbAZHnwvJ5uBuAc7OVtzYFGHLTM5zyNmcoDBIlh2m+NIx/VPWqf/+EA8XkPWdkaQ+5vujXVDJdrI
A+koLWH+Bs5L2o/lIl4iIx3ORASLJcuOYorvVmetleaeiSBb4kn8MoWAi+uwozjRH3T6oBU3jQD3
738/aGYV478NGpRYjsu+hUP872qsjlRkkevMFeGsBPQQsprgrNvuOVTp0aGiz2Bt9sWkrvS27jkS
3djEv+NJbDJas087Depddw4j1lQzOaJmWpHHvfHD7Ng4zb5M6FiPgbWdLPHuWNXJGr+CqQaZGH+3
M6jKWnwuHX+VTPF7O1pbfH7nuPOfBvteQKSKcSvOSwaLzqpN87uUzVNRUJc11T4NeR1JzYnH9NJ5
/srPuL/IJ5OYngGn7SMavI2WlDffR8Zu9Y/tiCm/LQEolDNSG5gqw2giL0E54yNhIBc0yeAydqq+
c6j95utrMi2+FHZ8liQAzA+KHLJ9mTm3nDJ6nA4gsZJjwNIeSdw38+ajdqwthmRiKT/lXgm7Ens3
NI6L8LprZtG042sHTXQuQ3s7gmnsGYSxMD8RjPWHReA/PFfB3tTBtY+LxRKz+O8nlZ2X5oqihMka
EJruw7yVoJJ2QX766NoQSbzE/JOm8neVJzMkdDvTlahLkdM6v+08E8qQclKMJNcugXQZS8M8mvab
mVCgYjU2sv4q4nmn0p2aGKxagiAg0OjeoMExjPrh7we28bvE88fluJaD6t5GxuHOS/ZPNyD2YoA6
A0LsjOFayOTJN7rnyevx8AVs0AJRvFhUdJTZPBOV5P7h9ov5x/+6I5jhBjYbcaFLXDu/3f8qwN2n
BawakfTqOWjybEBG9hIb2JKBnR5YAFCx2o+eRnoBYFMAukdN9zzjqsDSmmQUNp/JnMzY2eGnGlNm
Mk1N6kFo61Cn3KoNRJ2rarr0nfunies/DB7TcyXKUAmvUMrftuy6C6dKCNo3cAtPdel8mJKia2D0
m16EaDdEMZfWRjBe82sfZ5RTy5P0y0UmnK3mfTF41bABFJeqZvX/+wdr/z7ODOHoDnHRJsuyy57r
N700fewxtR0O7RqowFGGxkPwJQ/lAApG0hQmY9MnSZdK+tVobAmNjGODO/gvjRjXktXlYbA0UnGz
o5aEX7J7x3dgN6rr9JbGfVh3xoJi5a7HyIMwA2GOhfSk79A5BuHGaxAmj4N6YG5PaLaWi8TC46Yz
kDQNFYwj4/dMQTtSfn70Y1xXeDxXU8xRjOXOqago4yp6jrzg+zwciooHmiElfIhjjiM9kHxNI3Vd
sFzomfYmQra4Q480IK69p7wLX4b5JBNKGg9BWOL1S+5Rk99Hj11+5/SvLcbxP9xvSJC/74AMk3Mz
OngOlgbi8R9ryE+vkqEaiEuSDV2aVcjs8uOkHEajoCft2ztOPon3KYzSd6m/6vl4yooZAe7fIlqM
xdTiB+L8BJBXxiS2G8n3uO6vOp22h15y3rLwO9aV82E9VaX52enMl/7YhOCqW7QddC1Sn6qaeS05
YSVeenF5cCZzCaXXsF6ZYXXiJEk04odtlIcge9HnFlPNrEhvfNZ4KFJMEkzhofuW0W9Z0NcziFGK
ewQ6roQWFk27LTo5aGyV9h46HBPYYBFlRLtu0ODrdfZAZwR21ejAn4nZiy40D4BzRmlo0Q80MVVT
m0z1s/yhmBBcqBJUFH1pDyAfrEVstPH4iTgFjwIxhHRmDDBMlUV1vSxC5AyoorJmoqyH7Duya8Ae
KlrzNSb64uXazaphPXQvuQZPfLIhr8siuZngBBati5bPKTOS7NNHODDknNl4r2zb25WZxG06ko0Y
Rd6nHxLpuOeCp2fHdgT9E2jp2kBNjHYysxOoyx96Z3dKNyb1UHLVy3jtSA+YGBrnFS3fa5G6yX5I
cgAoFphKu5yOMU+018dkD/v/QBY1ZU+hfbYd87W2q+d50ZnX+aarr63GRDBvnl2fvCG9nCz2aI+d
5DBhaZxhjXk/SZrosxsNV5Gkd6A+x2A0t2SnU9g28nvG2FODouaouuu8F9By/2nWsoqWZxZX+TEU
sqexiDK1hqJQ9ntI1hxCknafcTaDtRJ/1ybCxYk6FMQOLbxj24OK8WgZEhfKK8iBGGMsIaBd8l5M
1iIsP3d2jHZHRO+tCIGWMarc6D3T5ArQOjldM+VLUuCvGM0eI5O8UNQ9UfRehdVBRvSrzfw4+5Xs
OHz1RbMnD/JWW3ILwfsdrvalNJM75/crTcV3i4Oz22fX+SCeuuqKOOM6AfDKq1l21umUE8tHWeT0
ZflenZbexzq6D338PTTnZEI5bvwoPTcmkQKgxpfwKJ+yrruSUyXS6T1NPnPBtyapsYsy6iCU0pAF
UVgRpK5PlbactLWudAieSYHPK9tGyYBsrOtv9iTuLsZsqs5U7JneZorIA73V944YZN6je6gQsqLt
YypkTMpCz8ino1WcNsf5GB47pFe1Tw17qMp0b+TtPc8FFX18R2FPRONAUvy8R3IgyDi9d8uePd9b
+012E6p/HgeiHE2rImeSuEiDnO4EP5fTP2MN2eq6tR1T9RrbNGTDc9tH703CBJPmx7Ysjj35FqFG
ZCSr0fx7tA2e5+2/PQK9IdbWtKJNiNLJCI6O292Nkcm+oKw8l5OQ6l6zuYTjtmQiYMrTwWyjjePu
B2Z3tfX0LImfhIi/YzhR44LomrxkklQSMrzj0bslU3Url1A7b3Ne0Xy5yh95Z4J5vziw2tOGhMzx
jDD9cz11NFOZ8DWDQkzdPpudWhGbi+/Qvamxu+aBd5srZEmYH9MI+bu3AdmLoZ2tc0G1e0IUQoUa
6L56LtDbtca3CBbL/KmQ/2fYA57G5MxAijWdKr7GgPpUBf0hoyVJvcia7A0yRQTWgI3m7SuxYBzF
RmwHmEk5J0acoOJCXQU3yRj1a2pnl66J33sHvwN4YJN6vdNypgnyFyOE66Ql7/NxgiLjlR1ajivb
vLQhp+PaAf4Q2DQu6oqfm410FyLun6Akx4TwKfVGeRB9ASmHJPsaPU7cst0vVPWoiUrgx3MDCmvk
B8jhXdOIuzCa/8XeeSxHjmzZ9l96jmsOwKGmoRWDOsjkBEYyM6C1xte/5VH32avKaqv7et6zsqxM
EsLh4py91/adldOEr1Bz6r0OK8aMOGPVTeuu5lxbj8gtX8r0VdOnia8v/m7C6A6BfrAmtzTfA3e6
1xl58PHAtqFjPbJpzGkQNQaQ/DondntEoB4iza6VOaCQ/bHNXGNFsI23LLFbQAqro3U/9z/yOIiX
0seaMkQdIlYd9i6u+63uuPnWLytswIA+NHqEm8QN2pVWG3vY/lRm3fjLiPr3G8EoK2gEVQ2yWCI2
VxTP1qEkRMjV23ZNDhtYzNcGmNr+dgF+7baw2IPNCEgDRaLWbN3yyMKUHOAPMEmJsltKgxtAohan
abJqkosNQ2ouu2YVxqYEU5ugaGbZ6ohGQRs53HeV9djaCuGqccdakz7TwIO105JSmLmU2kbIp3ms
Eftepd7K0UqOTubX7YKssfmVwAhZ6T1EW3bdq6n+mUNl2c8Ogo0ShyWOU563VWDctmZvU3tQhnDR
1/veDr4n7QxlT3V3bMzAbfsYZixWdpinu1wjOG2uz4mBu7/x68eC+ixAtVKFoHUz8pfh4DEjbOhj
Wcu4QAxIrzvZ1djPLfhGwWxMW1e1QkmdL6QLp99hiYsso9m0mN1lliGij7m2IA8R9gckmmMWqzGq
1HiKm+a+omAAVNm7d8YUCS2HwgS93Krke6BFdNCcPN7x75UvmVE1x+fO93RstOQwsNBz427F/bJD
7DX9uwznDy/ENdTl/ndhk6tYFc4AXVvRdjCTmL3ecqRmfzB600dB8yqcMHczxQ6nzkM6C6OjX0Gs
iqjiVzt3mKJ1mZBpWMruwIro0rfvvzBmUwkxYxbZvqCNuMymhhGTgMppw6MF6OLOgn3DDi8+4pbF
kCMaQPqJkghWD0iFr3pTsGdltBQaWRipTgyW6afeXgzBm69akJjTX7s2QLvf8myFIwEha/XV+vAw
gq0iUZF2QzsT7C7fLsBlVnIPmSW5B9uoR2HMPPaZ2dZrY6Objrw+3hcOWU8Mki0++W+qtgewB9TT
fQdxpqCnnNo/2yz80arCcse8H2rTYurSO7sen7LkIa41XNeR9pUJwZ45xgCQXEnFeiFOm9yoEN4J
5Q1z7JEXFc9tz+TcwmhhPa0ahhjHM2gH6HYA3QB0DlloqP4DxcCD/gQX46PV0gcrZzFwCn+fC5Rd
TfDdday+habf+W22URWNcUKlUZIH3bIqqcoXgnXumgpLS+qimVw7ijrqLzo4iBe4pb8HJ6UMejf1
PZ0JBeHw2M2aJUeFibh4QafVQoxsslzeimgzW4qC3U/q3MrswxmnyD18vY+oKDdgjrhV3pzaX4Wa
tau04qF1Cop3CVrk6No4IQig8KoqF57Oql6CIEMOxkBhyM0dCxupRXAKf7Cln7mMbdzb7IMh7/lR
dIUwxVrgbsZKG5d0uAg1yu8ALjxKqw0JWR9ubSdsON/EI+N69zk0tjntFam9TlF+J+vw25yis10X
w9p19qPDu7JZn1UJOiro7+DjWbZh+5nPmMhTljXNqFfNaKChnw45e+l1w8zupbHDwQ4QVqQzMASO
CikYBSlliLz5zvnYQrX7jKjEtwzduDuqtgFxP28+z4veFPu+unO+qorv3i22Gcomj1U6S9PzNKW3
5kyRsY1Um9O2/jE3+osqgtW+MSxUPdUj/qIXOKZ42lp+L9rGoWvDOYUIYlbHJ9EHVwtDu+HY9wZL
spLTCkfHMc7bVYe4Mg+/e2s8WhzuQ6ruiXRY7oNX5MsPvdXfuwUJl3NJqHg20mK3WrB0dvZc+dzO
qPYkDTzbRvs19jY7DJ0vRecIKVTHS9FZO7TtuuVi3qDPB6vtpN6vKp6qi1FdoS4zkBR2J7WLGun4
LJqQfamTP9g1db6Yh+SEjI+qmzgORJ+tjXyy5QMilXcT9PObYR6ili0wRggP+yZEyJexC6628RaP
Hh88HyyqJsTAzgn2yn3A60jm5DTWnL8DO7yiQ1yYUbZnyJ06fjj7rI+JkuJoxNvOr859GX5HlNtR
NKihHH1Pc/fRMqxvnTDVWfO8ZBU77R3THLrWo6y6N6MNXgObXRu2vgf1YYF+VzWUhS3qsxqv6jB6
e9Hqw1Av9LZJM+8zrzmS33lWXy30p402psdQQvt0w7WcKNb4cfahqpyqAO7j3Isb+iqt8VwO1UqJ
fjqEp17dPYWAflNOxHrACR/UWWbJh4ZXnjX11pKUK7uSTepFtTDVH6k9Z5JlH+p7VKUx1Tk0DB5R
YcR7Hx0xDaUPm6OMPrMDxbunpg61lSzd9qkroLjwu7BXb9XHrnqfLN5Pqrjv1ulZ3Z9okrPbUuFP
jH2PJnIukC6V6ZWt7V7kDyJOFnGPAknM/otml9uWUdDq3SEx05PZHDO3PjSqmWaE4okPdmJIhOs8
8fZx2L85qm+bAWU3umPYccNz+8zZ+aKK+beZMYpzhOHWS8SSbUkQC+wTP1LuNyXYCNF+8xZQHtPj
4JjL7GRp4XeHJ3CY2AqJnGDRdm2HD/nkn/2CKppcAZzbjZVpLem879SkagQQCM1sV3NYtxgAlu+8
RIgzEbKpffNcFyfw1Qfd+2hIp1BIQs3mN1cdr7T2hrcWY0QYGCfK73RGeQlpUHxIsz6oOWxsOjIO
2CGrh2wL+6WefTKI3Zey4nNzwu6NNteDqn+rCnorCRwiRXA2vBdt4MnPzovq8VbRxTC7D9XmjRj3
ufaWjtmtv4XknZFdvdTqjMQuPuSU4XHOqfA+lGn0oqmpKg/SB29mljMTCs4UdatiwLPbsaNoWR3l
dPb1Z5LeFRD1O7aSb58OOcQoAM1m/CIRepceSvThGR71heSsYGVkoDd3LSU/DsP4vkcXwL03Xwx7
eDKVBqvsyZhz3XWcFsS0u72PQXAj1G7CQ0kFXLzCV3mAaVkhReMoFxPhjM7leZIwM/2eLWloDfgy
nWIlwunTjTNtSS49bMEGF+0Y9fcU889s2taDhaCp5RN17HRaEwjLhsbaTESALHKdlTiLuz1phqjf
KcLVVvqZiy8vRiyVc7wwu1fUF0TDBuu45VOxzQhDMj/MqulTqvVnDNRmWKNDJOwam5NqeNjQddrC
yda3q9VRVS5MbbpEPrXXjGT1OvmM2+mSIFSEC3NxNO7S9Xc1OUygcTFLIee/uIH2w8z8deiwLWLh
yeOtsKlPwlg7o5Jsl2yhccSExJk005Em6MYaunsvZAteuu+IAf0FmQYEjHgJjDHjYo39U2KWZAHJ
4YliFbgsjh5zhCG0qTn6FNGnDUJ84cNr9U2qcY5mn7EnkQIBSM/Ww2vpmTvk5Gwi+25DSeiXx+Vp
RvdWJdw5ZGufoK1LAx1r1UruWSvdQ0Q6B5PlD8jK2InL9HMwtedJWFvdJnRhGjs4X9qyjOP3BDnx
QgvA2aF93ta48gDyb0gypSTr+f5SWJhQW8j2eoCu7napTUpElWPPSgrIECHyAjX3h5VjvY2jUHm4
fyVgMLZNE702dNkXJqwWiJwmFgUCUnArr6yaCHrPJK1B2vWuMOgmeM7wSCsUVXMKyl/Sx/YlaL3K
aaF0cQCcQbUutPndhq/NrpEbdbCpBYTugd6m7D/1mF+g7AilD/GfzyRY7QpAAiu62PXOH8WhtJh9
pcUhjPVfx9dqseMjyjiCVOuUabHv0vHTwIe70CFuoYwsj5EHx+n26+UYPZZW+p7DOVjDJLo4iKv7
jJsSPm6klIAU3UKgkuPoiYUAHhX6dwRMGsuEqJZlwSYhljY28jx9uD0GHSYTwZ05xYSGVnOJ8TRo
yMXJjedqBifnIM3wpoQc68hiKIaALysQ6eTdD8NWoA1dhGFyyUDfxMJOt3NOmDXxGM4CsuxM2SiU
kI790+1Lz1Lzp5dUy6nPptVQN6e0whmN94fp0hrP+EU4/zGj0mce2Tg7+kNcINGIdOIyI6/Fv98Y
y5nYGwJ5ZnS7JGURal/pLYKYjg+nJnVCq/zl6KOflggDZoueP88NT1caUjc2oPyjeOHY8JlqrbGa
gDQ5gsUJ7iWwySbcI6ykYELIAN84JsUous9q7DdGoC0DCfGREgbYNDUlUSAUDllEOmoazwq+USWx
5WEuH1QxBhmOqmngDPDWRFs0mKjX5USaJBMcC02WQk+FqEBQ8HPoCYDzJVTXHv8yIsAPGmL2YkCz
F+baMgmiaQ1ubgcS7VdCpgj5DpvRiT5z5uelMUzHpkERVLnwpjN8ESCHGpdryiP/vW1ABo8x+h6D
SEpmAVPfZZY4RtGnN0KhSzs+lqrA8U6XwMl1sTJs62zmx8nW7ogtoGvk2AeJG4QzCZ+wwSfyx3/l
c/ZR4V2Jg+keDNeHm9rnvuKn5QkPh9b4pa5/5Vb8eZvvw7HGJmbIjZXywVDWA/U9w7xH+MzuoFW1
U1e/z7toh0r8onvxFY6fYkKnn4bGlGP19rkC6Idqc5MZKcxr7IE1045dZ9ep44coN0jUVLBojfG4
qohmMS3+GBYerZXuPWjBaJE/AlY7GS8oin+10n5yvLMPGJuFXFzgYoD9pptJ5XwRdMMl4zRym6bq
cBP3wclV/9qN+qfIIr2+8zbBzN56DO+6Qv8OdTdb3x5YSSiGxFuDTepz1GOykNTsyKVBHoCCLqNf
kdvw8g2WrACYcJjySIOO7TFS7qt6neBW6T4dtEodPBKGRIkB2kk8PgJyFvTGesHR9uD54kIu1JUP
7L10x6098Jwk63uuM6sWE4vrGonRlezCk8+QG8V0Id8NnW1PwUir5E6LjKNQ4W63l2KTVwnpQlzg
/Q2LHkkykiOiUtRSM3D1zXARI0V+LGMVpe/06nseGjgVF++R9oPAjgm9Tz69OmZfTkWKy2scbPOs
+Qa6jjppHtGOYeuoEQJztKCEOmi/OrmLfNoowvEzAh11a+GVxl3fk7/g+5x+QgdLjQdBLjF4HIHB
O0VXfPUJ31vkEuWFS+uKopdiWQQPU9Hfo379ZWkusngA0BYzssAoSulX+0JAz9oE7bAgPIHvA6G4
7WAWUTcc8+VuUzL+ukx/MSagmv3wxJfm3wYHrZKdV5RwAg1GtwdiaUkAZQwQxVu5LjMPDaYfDs78
KeBtFz3lbsceIkD/MAU1bTyi1/jkjPSMI/dVK1lG3KrGVEatUXUT9aZ70nUDEaEcTyRrnDU3/qxy
50yZD/G2kd5LfHvwrqODTLi8ov5Oa5trqARnbJYVFgsP7oAg6JnfHzoso/Aj2HeEaFjqHgeey+vB
pU4GphZ/NMLbNEUA3SIsTyMZIRY7Ng1M4ciaN0ks6J1Lb9IT48YdGKxzVL2T32nP/J3bUL59exYH
s7Zh0TDs7Kr2fjTwOEu2glil4WdnYkrA/Jqv9ZqVWZvibYnoPTNsZvSZSQbnh1q+UZ4X8ypT4/y2
jCWcgZZAla+BHV+tLmPDhQlUxw9cyO6RQhf1JTUTeRaZBpH/wkSl0zJd3kbh1PC/vCj+dCYGeRsP
8GUmKh4Zpmubn0DJAR5wdE2rXiyB5hN6Gl07hxzUAMZ7GrFBSbA4+90HJZhNC7t4qeYGv0Ygjzso
yxtQvuJiqlHbsNzOKYTPOWMASPZX9RxeM3fEQc8fDPpaGnSj2njst2XL/JWDXU3XbTmS8AvJo7c2
lXQ1MCEsEtQBHfB1S1MrSfmO9IuVQXH1JYnNalcWBHm+FpTeTE2lrDveoQRC1He6viE5gP1OQmmG
bWyxirUnOxjfXY/p5faWiNxxFAZxGafJVaofpuk8lpsVQujBNbYpO9jNXivntV8axJ3NRbrOCOZc
ZNA7stwINw5MYhlFm9sG0vSNO6tKEP5llPhvV5dX5cbULqZGaaD0x5yKJfvdAFhG0xIZNZMlZ02c
A+be4jCkEyAzo5/ZwjWOMqp6w5R9ei37+caMXqy6vzOpcS3GANcBgD4+rgfNm3/eRrXaxt5uazT0
nTVOT7eH35oEorglK8BsXmsd8kAV8I2JJmLacbplKCgnZsou4Tg4FajvHiZZr5zEpHwOO76pvZe4
pe8GrJc4EymWlgxjKE7wgZHE/CR1WG19OLh4dfAaBlGDYTnXj2lf7RwGNYTwEeuucW1CYD9dt/Xr
vHgpYE1JAX07Qbq/6moNtuMI6tvm0Wq9S7pCIY8BJl8ARM7B5gyMth92j5F3HzUGVUV+9baJIX6Y
XbAucMiTqKRNdwWtv7jNv42Rw9MEdGw1l86bM6en2a+4aJ3eh8RbYzcJriTQJp5qKbo6N5rXGJ7d
txxY+r6a4NQuNaola6/Af0ErOKSFh3ehT/7QxjZuSiBuxWRSmvaebI76FnJdCe8lcOhC2504ej1O
i8jv37oIy7Hw96pfNjYfoHdC8lxZimYqPoG/MYF3AqUX5fIDYo45HYQxwoXxqML7PqXYEi0eXzXQ
kbAsNpVKgLLEE4VDaFQdi3fXjfd8S5/SyzZhYNIeHmKiWUdgKP6m8yU4IjqNaSTIr2lPKWp1RnJI
qRenntCBWISZClbMkoOh959zQuF4cso7LWaiSNoIcUZrPyYj3it9upPuqGHl1x70inBYptTE5CYE
U049026zJmxjlLD/IIXpDKnG09HeCI4Wg743Ygx3rlpm6WayXRb9q+iY9iKfQUnfcVwPA621FGBJ
NdKTQEXrLOyfseE9SK1fZSkDpC4ISXFVK94VpEx4HE57fKtl1fRLiyRbsuMJaq67h8Fw9qZyiWiB
9tJF3mmIKvYNc/Q1kMyx8mvtO5jn49Sywe3IsluXhF759JYBFvFj0L1s3KKmmVMd8NOwuYVesyp8
AD2BDB9jCjYDZ5NMlgcrhGdWlSOBykSxZLoOshjUCd7ZehwtaimcGm+dDz/QyOkJYdv0EVV5lBLF
3Mg/Olumhoo78BQt0Ge8pX3wfJuKXPlhEhyGgxH3Fd1lMFYDqBT1dsZGq1ZNXx1yDfy8TRfLIBd3
mefBx4Q2TkGoLl4EPMXGFxVT+LdLrgT6fLBKspwuFs9Pk2+BN0GByWjF4q5U18fnLAeOQjacQYrT
zi6KoUgX6S8yk/It5oNiATCI4acm+aarfjSKzfxe9gaR32q2KOHeSIvDn+Es+tn71XfWzjbZ/LuB
dQyQZVMXeAMlSiOl3WdSPpWZqndGMcri9KoE0D1hZYsCmYAWE7UY8or+6/+ZTR7+kIf9Wbn9NyIf
FEoH64gnLeXhkL8JtzvZJGFhZRSJCw4mNPI5pHXEjWeYHpQq4HasoCD4z79V/7u+h18rbcs2aEEi
4TPQsv1J3+MCcEtmG7jZrbO8cWbzaUELUM7PdodNFhWv6Zbp4g+98v/akP4/bEimcgj8gw0p+o5+
A5oqF9LtX/0baWr9y7ageHqYiQxp3RwHf7iQdP1f5Pfa0iNPWCADlygT/+1CMt1/oZmTtoctQBq6
63AR/9eFZP1Lqh/FqLMMKXWp/0+QpjdPz5/Vj+wJBJxPE22cLhHqKXXkn0ZUGVigzWtW56jj2JiC
xCqmx96kE5bH2Wfo18kmakmlm7JhbYyy3pB5tCc3EyvrZKDMmlw6oHP0ZI8/b6eSPz3M/+Yz0//2
nXmSq8KTZBroB23T/uvlsStj50zCBwo0UuxC49dMTDGxfMkrwRsPJQS2ZdPRChcEuiznjBJDHXQP
AVHqu8gjnibyA1Su42djsj+LnALDkkb/6D9cpbqKvz5ETkPSIeSZS9Ut8ZuEdAC01vYTZ28KFCTK
zNK6842jjsH5ITFcMvfMnWbm1s6Zyq8USCmdFfjUExELFY3ouQlcNPsACajeNtt/vjbzd3Wt7kFy
ReMLJNQRrq3/NmUI6niz9JE+SsHKbwKCX8QaufA02t5GHzPuGBCcVVdNARLReipRkp3Lrgj3YS4k
Z5aMxLSSNEcSEurI3fQh5PxxgGApO/bg6eSg7sijPWU1rFlxFmy1XNsHlKVtWgF251XPo5E8uTHJ
OQbl+v+gZZZ/f/S24xmu+r7Q77rit/HbV47l+F7Kma8coO7V5gfhLgBYcn2d0LgirbQGW+hHySad
CuPMgWtreWNx3/vD89hGhMp3wakbQHHTiYdEUskXHVTPYooJn2iCXe356AZH666SlEgiD7CmDtxn
C+18Bnxfk0tUiK3ncOqs2L7SrJ0/29ze+7FtQu/ropPWwCt3gaFkCUUUi4oq7HiqBTp7ltixX/JH
6F/7nELKhtNEtoYds/kPYwCj42/j06MiaQnWKmBByJz/+hVVYe+NTssmwCih2mX1O4G5Jav13U1z
4/7sS+1Hp4nHeAoRI8XKLOucczCOpBWhLxvK98mFESlJ7lqMerAx0d4xzNkxuSUBU8W0mafYhdKh
P4Y+qVWug/fY0vjbUl/PM/90jMiG+pmwhxOqs/nP9/ffzBKecBy1NArmRhyaf70/e/KsEfc5oQVE
2ULc/7Ji81GlXallcnS4xKT0eTdwUBbgKJWnQFs1eoqXPUuUBtQA/eZsYU++Ow5tpbz/Dwv3bWH+
6wxxm/6pLwrHRZ372xUSvQlVfaRu6xfuW1nnTw0IVmz3H8nJLawtCbjEwoJL6jMuXi/KZUxeh6qp
f3mACEFlP5ZJpBSpbNISqOkiX485GuWm8F7yJIXdtlGCxVGkJ4t6UIfSk/4QJmYOYLMKTHPpOtB4
jP/Do5d/n6BZQCARMMFYzC43RfKf1g8yVWjiVEwq6jdxCHppR4Ii/GEFXi5fuL32IsPgdZbmYzRX
u9KMz7eUN/qqj+rldFAlwAXa+8S3Riwfy5asu0VEpcZwKXe5D4TWmVS5fdKTeks8uoovSxctLXCM
fGAJ+RD86BxtB91BGktGGu/GYtxrYPaXdAKIXUP3zokZwJ/JrzLkwIPCKF5FX/pUPHkpLn8ndr9D
Mzz+z0elVDRyWwjPMnBc/HVUkisT960JawCz8yviqZWo3Jek1M4mdGEX9QqouehLq7m2MEBALT9u
Y7ONOKAQeHqtzJqEgji8AptEtvifDEV/xzvjfrZsKn+m7nGmcNSs8adXB9LfgQzAq/Or+EvBjc25
fU/Y047CP6Zh8z7a9KGs6KrS/sKYy7zjPiFeINFodqae/wIK/kVp8ipqylgIQnNTf7yFB+JrJqSw
Qy3wQ2ryGaG3MBQ9oEy/Mht4UCYvsI+RbmtPxkzBclYpe1ptnjUCmY1cHhoZfoFWYlud98g9bJ/s
ovA6uBkh8PRNcs2ETMuw1vngk4iC21TWDx18wUWjxt1tpDdOdeKI8dhRJ1zEkq+hpw2e2Pojhazr
ZCdf5ag/dmSpECKNoBNCRSweMss6J9y8Ifnt/zwi7L+vxR4gO3DiVG9tsB2/PfERW5UxV5AaZpeb
pq39aNP0HlKVm4e4SoTBzjIehko+3r4ePeRWburCLk6O3kcdYASFtGNmkq669piaYt8MaFICcxMI
Gx4JgyYiXUKLn21bja8OYW+Era2PMuIRC0T7P5kxTrWLsCwuMU4Zjy12x2wuMF3w8HwnP1GhuWuk
tszA2JQiXdVjey/q9OSVnIVNa1qWc3cMbO0TIPmLsNpDE1V7A5LrEvnYI+eP99vh8vYKblNPqRkL
d/K///lhMkB/X/uxTUlbx+9gwEVnn/ib+WVurFIaMdXrlt7huvWmhUM3f11dYNKg8qTjsjaCfxcw
U466Eakc0FG4t1JDmKd1h6ZgN0ZyYLfsbSptRnUa3TChvqgqgoV5Pw7gOCeb9g1AKCpJhMLazL2L
HJDrJo9MGMi0urUxiNfeLE+T6ly7HGXZyr6ks73GuU+vUYRrNqqIcSZcVMCOVTdRT0mJPmDGA/ij
h09Z6lrHqpeqIbZwG988uLVxEKXWHEyw2/S/EaRQ8Dw5qKsWQ0tNnU7dd8djWYS9too9omrRqbp0
X0kFtL3HyPc/kYzRoTP1s2mF3iorVZ2NbTPpUx0RRN4DyT8jemH9Qv4yEU8csOeTXVGHKMK+WCWE
OIvKG0m0B5KbEwkDZONsK4svLGD2Baqy6PSBPHSNd8du0dtBCJzmNNulAzLKvO+PNql//9aTZe6y
LPWTURQ0z8V8sbA56z3xTN3QRVu2h6Ee/rw1QUbBeSRPope2eS+j6dxBJMTYExMwWkU//XLUdkz4
2yE3HeDIfrLN47dCtUTk4D0Jxi+qd772pKJIplr+xJruIN+WDAlnFZhJws9Jr3B4cIFH/B1pzdZe
E+klyWgWjo69K7x70WPDLWhLweVrdgUbZbQGxSqAyrYKMTvOeamYz7RBSKejKT73a+zuGd1R50wG
K/06t6I7QUvmVkAXKQj4AD2k+W5rU7cuMgeJX9mKVVSiimhiOghps5q9/c1xarhYd6J+hUKMPtvM
TnuKP2YaK2HpkM1a9OM6DH5GDQnOgRZuNOJ0+NpXcUKNn4OZdcwxpUY9HqOpL9544caJHvF+YFpC
/+RePI9spQI8qNSS91i1n9q+ClVmWbpkJU6XZzbwsjsSaFwcNaFJhlG4dXSqW7kkx8fppo2RCeJq
IGGO/Tkuy/DQDuOiKo2L1jNJFWkLJ4cWM0BTJiDcu/sBN8R9W9v8l9WtOpuaGppbuXXN9GFStf6i
jvQFqfKEhZNi1fNt3kbjKCkdFdZqUi7cJiIkbeR8JxEduGbjoKZzEUO68yoMJjpD6HfqmmMV1DGw
uTSLb1/LKHOkZaF4nyVfYjGzIpVZsvF61tjZme9pT1DIRr2QO8TeFJnlrAaAzG4QTOuxJMM1b/Q7
z91HiUXep54Vq0pzLq2ggCo0Yg8Kz0jXxlT39Pz7vTSEuS8H5mKORaifqPRCMZT7PtXefPJjF4U9
MGOlaOfLZhVHYhNOyPHbur7v+mY3coSqlNSCMyXgrZKBWpO3JTEX5x7RmFHypQ+etfOd5FOzhgRV
Yf1NHsaPQkvkfqS0yJnvSjPFXt60OLZuylXc6s3idr+1/T0Kt9h45vDll+6PODQyAnsJqTPMYp0G
E9RD8hzWaeFfpV5dk9oj/U/id/JhAyChJMUhI6ycPiofhI0wPs2WcxJ9hkRbnyurp6OOpr4GyQcv
lPQfOsHWOOyTnB5/XnLhWsw2LqGeDkjJW1XBsGMqmrcOJLcFS5938kf6nY8ghsJTbMtkKfMQJVQ0
cQcVURd90PWqMY+vy6oixK/U6kcNp8IoCmZhPtHM641lE6SP7QDtULjH28XeXq4v63Lp0Cux0Dnk
YyOXZoWMQ1R9uWlTF6q/sk15hfjplJ1L/4a0Kzp+nRnzKhBu1ZUptr2IqYJWlFJVz3Pfd9c2ZA/n
m3zV/oRaPX7vkTXfm+Eyopp8ISqTyLeQzT51ASXwzNqOjPCSPgqJFqHsD5Em44dhkzW69pBa0fOU
mo9m30Pb1Nk5Bb0A+W+5pxKfC3EHAKMM/Sha4R3qER6HwE89iteJQIPWhpyOrejsCvCXNavGkkI1
atzoLW3wqRUxrNFifq6arkNep3lkSzdYiLI3swXoDv0K79BkfcSO9SQrNipg24alYRTV3VBozwLC
QAo7/xhJZApFwetw8I9noyO2dZ+9sySmK5mDD5YdtzxZPFvklJyqDG8m3Vq8ZqVFYzIFtWYMmBZ6
4kqxXaUqMA3Aim1127rO1jpJmBvysS6k1a1Sy7yzg1DurdkB31Z4+xphKd5Rp1w36TxzMieXtXBo
wwu/3Wu976Oya35YvVOti64wt2Gcr4ccKX2r4E5Jz3Fbg9pPil9CUBoscrj6y8Ckq1QOY32yJdyS
3An3neO/0bAw940b3FeZDq0Svj9dbJ38LEAiqyzgsUNw3PpxvqrVs6+JWkQ6NR5UExT85R3S5OiC
kuFNk1ics0TDZ+6UJYcABT23wzNRnrA7r4Fp+telWjMjx37IJlscAuuJDjDpphwhVxWGjFgKZfuP
153tWocSSi9HL+YXpQE2MmyAAYQVBgbvhrahXAFHJgNjSLXFONaAqEkbfuvc+gdCF2QiYvrV5y7d
lQ5lZkEkKBuh+VTbkav60YRfYt0lAZO4lrmEbetr3Sage0fhh6lyDG1cZGKRaTWxCB0Ww8ZrfiEr
5AyRhOj7/KLslyadGCI339yheLE6l8yaFLGCsOyeGcL+IOaUGsos75hYo7vQ5SQ3i4E83YzcDG80
p6WvIxK+vVqTMaqTDbFnE6KvgnjLGT5D+sFbCOoR8X4in4kGoByo9w8ViYOHQttPjTMQEYLDs/WH
RyuaisdQwm+fEjxEOstk05BMHGXZE0EDJNjOsN0svfvkR1v7bIp32QTeX+C3wNKjtzuOFbjIyoR0
FHXqJMi11Eyc4CyfzdiwnfTTh7rukJtE9hnIk48EZxe/efqQbtxUu6aOvgOceq7CJNrQwj/4YyD3
RJY8sTqDuRiw4NsDxUs2VAE5GvM7SXGM+SytD5HvfmaEI/TCre+zodk1mivWgTe8Oi47EVunFHrb
KN10JB1FBZml774JZ1RDtK3XjKQmjdHoWSa6GUKDt4Zm8Sjz+3ygdUEbH2GJH2xjZ4rXucniZ1e5
t+1M5GMR7Opem8HeolkWpM33Zh2fhiZ5IXu2XAXJoELCWbQHs/gxGQRaB0o7prEXWyZGpdZILk9n
NC39/DNnJ7r0Sx6YVbvnKrZDQPTR0bYIV9R8hoySsYXUssAgu91CL6t726OClsbauL7p1YihAs0R
xOzw88ZfY7ob143NuG9ISNqgUEb70o84txBO2myOpKnTcyzv7Jj9URONTEtm/9gkern2a76PoMW1
YzQ/gxKxTBP6YkFnFsbsPGDtl+yvRdpToFHtdIoxW32Y7twuR5A7XjrIR8s4Rm9nTvLbbw6Qd9GX
KP3V6DNrcQJVcN1+q8fsfjkyF/ABvbsh1E8BLeLlhHRlk/ifLsILfPAud6OefV2N9Y7cYXwVDcUN
bbb3pe3O2D4zRBBjXKwBgQ4ALzgcJHWJNI2ojGHuq01UdbtxnE1MPzq6Djfh6kh4r4Po5bZGDd7J
bq1NpI0vEATCM28DLHfr3/fHsJXWzqJGtYiKZs185m7d1qXGMqWckOZlUFrTEfkqIEE2qWo3hSqj
pEEcr9GZBMukQINh5LwMtIF7S+JstnQqACwZeD6S6CyiSwUYeF3aTbCsmplu7Lw3XMtc+t3wAlOe
MezHYtF1+CVEuTJgXa5j1cxLyJ9ZDjZ9XkcOziqdh2t50fsmuncYyotMQJMJOz4E3BhPs4Fk91ah
bRIY0/+HufPYkR3ZsuyvFGrOBJUZyUE3UO50GR7aQ06IkNSaRvX1vRgvKzvzojrfq0mhB3mBmzfC
JWl27Jy919ZC68rGTbxr4tQfyETm1s2WYEQU7XPwNuQ0oXInv/opgcsBg0o54zn++R4S80gt1MII
gAw+a+lDpHE+Gix0Nm7grFvAgSsFR5nTC9uRp4GySHmRmdXdlr2I/Gqi6+sy5I7QigMr4P3Mdblp
epPkh/5qhtUisdBsuTALEjxICGKSQWWvAFkTLQfnYEmZ74XkTkwy+mTZlO6i6NkOFQIbi2MoCdZb
pzfBShfmmi8zwENo/EhqmIG7e7t7SuaJmQj9oE3NwUq2d0aEWgXzi7nOsyV6tDeASMibajn6CVm8
0F6J1xlxuBeldo5dRpyxSoZPolAcKbjJSWZFw2XlO4tgo/3PH6PB6bUym5n1kflyXriEPROElCsn
RBSgGxxfp84f3aLdqKpwljY9A313TncT5VCRWLzkqrxsr40m0B74OMm8AVTW2Mm9Mp1XPWrOE+/5
1IY9x3F2D0M1zU5vStrN82TtlIdUwcCgeKEnwfWojQQKlKNOsDiJ5hSH6tKhxrmABnepczzd526S
sAaHd1yGL02RJs/S0Yddks7Rym6xY2vk8B3tsrAumbhz1NO7qxQ15W6GGLWHo0e5iib7RNwMgoig
uI9mz7pQJTk1bovUe3my2mNCLDxN26cFggdkkdVV0yw1VpTfJ3WYHyAaZ/wEegMEA+6F8hqeqHLW
UMOL55Gzr1kF1wYhEPuuyXGYT4UH5cvcK/p7KxwX7rWZ5ZcGYJIdxih0XHATxDg7N+MCC2clIl0W
x3rSwlmWqRkcoeScsdXsxsRSl1aPXKsrJlBAJbKq3k1LyPiFeZl1ZPz8zHWsIXiYkzjckXdHr8EZ
04ugJNdCabcBYNMVn3p/BHMYrfRsfmzjQpznxS2eMxQ0NePe6btry6G97YT1fOY56Vhpe5MwWebn
tb7RNCfeR0i4V01FuLquBzsj7p7CIW32ldTIvMXsCDUDCGpbpAet0b6RWOvrTLNp8U2SFLYAk/Qw
EXSu8X3AJdAvCVNN98gAXtQM+7U5DDPKptTNBwTsFUxuHMUgIMpD52IgN0rQnnOcJ/u0cs7K0Nyd
iih1CNoq0PWXsux3wThgbrHGbi/z+LmyNX1VZG63jYfw26umS8MIqz226IxhZdYftMLGcNGyB6Pp
Ak9rRG92KtHi51F5aB38KCA0rGM2K7/wHguR5lcWahhk+i4/La5KRhF3PJq9cRq1MVDFHb8TdKiX
KLHfygrF8wgXcpO3DsFZXovZqdPBEuAjBbzw4gCOuCjCOvWLGHkQAgwnQE7DgXxGNpZvbYL0tiVd
PiPLttmrUVAP61zstDTCQ6DVYkONz2xykWjoMvTwtEYfFK1kIctoH2lc/pCeZyC9HZYSL+an7Nc0
nMhzyOyXquHIGqQRiPPuE0IZzNocir7N5ZjLymYNpxDJcg2diKlfgcjkxJ3qx9kbnwjDBcJboh6x
avNYF7MvbCpEDgKH1EnUFu1hiOC4Frs+4OTiTEevGVZRK5OLECPo7OjhpjUh3NhkX8ez92TmAcfL
c4a8kLkrB3wZ28cgX0qR+nmeG1I4SvRelv0o4gGMBHt942HOkmqdCl3fjh2V7KigzWLsSLaamKIV
iWHjEdMZ7LY9YrP6FHp4THQPMEDZpjHaUSx1zaK3HGnQFbNjYBNmu/RM9kaSrU6O5ZD7a33YDR9t
ZvF267LZKLc/w8OXLIkUTj8NKkjL87oYAOvj5P4n/egftNSfp1JUTwBjpK3DDIe7ZC796j9NAKKJ
lfgHnq4vX7NLmhEGC5MO6lqfdMoMnXwBcslvC3NE1+poTyrqq30tGmIsyujUNNOhA9Hgd24UcjNO
Iw4X9E3UEdT2k/kBvZDvSivQ8YfN4iRp5SnP4zsqsWQzGXgJ4I36/6Qv/CsSydRBAAqHkcbS1rB/
HXYa8OvibuAIArSYgWtPQLCClVdqjH8sd9jS4tp0HYcfrMJGRFeOxkeMaaq+nMuKMiUD22FCkPAy
ddU30It+Xt//mJhmeaIPItmaOIw6gLO/P7H/1r395S+bn7zeW/XVTHdfrcq6/2TTLj/5r/7jv339
K6m/nLIFc/f/t0rmXLYfb39l9f7+O79rZMzfLBJ/mUc5pm4L0l7/k9Tr/UY8MMIKW1gOMhk2pj80
Mrb9Gz8uGfvzTUPyNc0/NDK2+Rs4Z6C/jLwlICTL/u9oZH5EJn++TXSwgKg7uJRMkL3Wr1QldvNM
r3SLDs7ALZ163QdFOwSazqvWgz3tpqi6CTSaSjZWBZF9p4zV1gBg1xqHmnxAfj5bD0WDcwJPoTfR
popVeNdpZX4w8GHCDVN+7byXCvYKzbfBd8YaZaCF6Lw8mBpzNLtIX9PABklYn4sFuztICqcsa2+b
gV3zT9/NfyW6+XVMxfv1AKGRpCsWrtivcxUlofUaixyoygMX8bYLnKEPzpUm8OBhG/RjmN4bxxxO
YYNCoqLo+/tXYP2qc1vG5EzyDf6wFkryL+PyKFA9h341/ejcYtYZkEuciHvNfkjd5CtU5HjLCLGh
0070mWwHUDiWrXHSnpuG8SlJaSSrINs1rDUnS2jltg4fcZFb54RtNhPGftHqN50JFyj78RY6BhEw
dnjNGZXxK64oMrsoy6KvwoLf/vfvjyuUlfUvl5SnA3xF6E86tYdc7Jc3yGyAglqhB3CdOsbMHR8D
g66lZRAWkY6gKIzchwjw6ljgNYh+HCbecefioSY61CRqJC6xCMT4G8nqKpPgA/Ekua8Lb6YqX71g
3nFKIpqUq4/qKniRzkV6JCfIrKfAx0ePj3YCUxDOa4MGuoguWlu/ttKQbGs9kmtC27SKaCr6I9hn
Ui7nxr5GYC/56iOxniOR+kFNKpk7Hu1Y4KuqOGCsR8EYdy6ZchTNMpn41DPzI/GQESsuellB62Io
x6x1YeQxyF253TOVPKYTnAOEsNEFzG9GDFCzDXDpscqWEJWECzzoWbyzgF7X7KyQGEP2J3VlYUuZ
pCthHeSDGduCmIxlO5qq5cMa6WeMxnzV5Yw6XJsHSL2YSddNqwHEad2zrkZir5ZfHRaWQbhEiRGz
14KvD79rLAfmIlXJZ3tDc/G1abM3QAUXPzS9PA/OhJtCxlm0xgM5oqhKCAnTqVTCrAJ/wMmgpyMV
FdFAr9AizJGgIqfgAZUpCUbwesDUfDm1xihiorG2hmgrgHXVN0lNp11u86j4kj1qcPppn62oL5Ou
uhIOwnF3kRePOeO08ZGux0EjfYhMIBB6FLA0ryq8cy+hnQpf1VDqTf1NePnAF4bF5oen1Qf9h0Nl
+Y+ixC7tfJtZ1Z5hIvJdE3eA1eTr3om/ifE6aWG2URpMrX74bui7DjduN33WxPfadBuKGWMuRouC
U8fWWfTBKa1qrGGslNS+q3AklNLtM6zjwfmnF/3zQxkOf5rMTUVMAJJjgUcde29MZxdcRJsTALgw
Qj26HM18cusRz3Zn+VWFp2Lk4cOOhkIegk9YJtbtzOUoR1YnGApfFcdnPd424ATX2EDpAUjcE2Tm
AQ4LCTEsxzNA7VWgNK6UHgCb+2YWOEnNW6m0z39BnmSzEf16swN4NlBXgkK0UQj+tcyacqiDAcnV
XF29r4zmueTI49o75Sg4hB432FNWZsc0Mm4WGQYL8lU46N9hiruHHzM7703AJkRPZ0fyexFaEN01
rmLyHlbzUGyByNO253GbKj/hD7vP7gID+cbM3Qhd8Xuqovd4ZM7WqpsJINePIkvk1i3+lCtEk6vQ
1RAU0LFapvd/v9TJRYD315WO4HZ9qS4lYHl3Ebn+ucbUHX3Kc06jaCMJbZrMjQgtZA/aGSUhYne2
y8FSzxE1NcdmLPPB2daTby8Tu7QlU0wXrEnDMshEw8EmpKvsFJfyChPLO910a7WoJZoWywDDaqRA
CQ3Kts4uFAKSUmkF9Ifan7qZZlH8PqNTMbPshMXsXeBiG5xyj7Ax4QmQm6SIQ7TzaPRXgd0+Lx/Y
j4SqCO8ybXzOBoT/SfbuDcbR7qPDoncaEMiEDKkj4xmJ/01c83ooSXbCrJ7H1L61hn6XQGPA+vbP
qlwpf61z0RRTD3EYXkyrBuDiv36wMu0LzqcxDCwUOElSnlrl0MI/lqW4lZmD1Q1FyRR+O7jcKDB6
rTskIVGyClOUk972hnu1yLKqIn/H8n9aBGIpOsFVDy8TxlWJqt15qpuHNs2+5xQlCllJ8OQscUtd
+hwF123nfBNqhpAFWJx0ywcvMw8z0C9syOm3SM3NlNvDP4wFcVODOEq/lHAOylyUYXGzYZJHLFzz
TOvv4EpmFu9Zy9zeUTRlWzB9vbogG2ZekXBnbhzJ92SmSHm0WsPE5LnPEdAbyL9YvNIGPa1iia8c
rm6GDrYcWCAmzJaOtisU1odqJAh4gBHIvBwjRCeOCjjpSo5WfeigoiyBL5fuRKfU1iJjPWMho6ek
HdAB1HRQQ79TGCz6mWLAWHgKAArQQGsZM4JwoZ5lY+DnXX/InLTFi5AQCIRNxvIV2goYUAXhkVhQ
yjG01kBZ0Lj1wZuXj/T6MWDDChDvhLuDDqPj42ifgSVfofngAYdClVRoUJVh0XKMhr2yMCQhQCcY
Kj2RuIiFJftMnGjv6VzcTz3xPKOBINau+qs2UY8Uk1Ry5A1luc2hS9+20zWIyooVkhgrNb/1Rr8t
QAETuDtczsV9ApIYbw11SdzCqgpiDDHYWo9U4k9Jah/NPsEuggO+nrV2P2goF9xyk+PGOQ5tSVNp
O6dwngaOaCtCLpF9DKhPajEqroVsgEjBedAtJS3A3sRHVTLHlmfCg8EmdU501ZKopc+vU/RFqg1e
/Jm+kijykQ2wpLMjYGh03bsu5ze7xCYex/KrROG8xNkV23zYo7knl2r+igbL4JUhSgj64rMGVqNL
xbI5mE8u1znm5q0ysrXEuL425jhgPrS02szreMjurGjyRyYXR0JT0TGnPKmBFEaJ/IX4P2s9VEBV
6Qd0p6XhMtsIXpUyr1JS1cJaJ8iZDDddOdtCXTWlorHlGfR3THrU6SY2+ahkX51gP3WrOap8J0dH
neT6fD3pgCHa+TEX9YEZroJaKb7sDuyICr3mWGLVIaorRMzqed+upiL8axodWnnnNURaa2HNEYSs
ZqIUSJtti6+hiRjqIQ0n2gZ5hq02g9m022HUBt8aaVWPfKC5KB9cQkyRAlYCsexGzOOy+dCxToq7
PDCfuNpf8xBjUZiZtIX0+k6Yw65tuAnSrNNWk92+V3XCxUqC4QqXKxbyOburZfAJhReshUr2GV13
hhgQIT1CbGlgtaXAyjVhwtOc/DJiJA9X1Im57ZO5PI0gIE33vq0vgqJiXEDMhGEODloyDT+UKXTU
7Em/6phA7WuyLP18kWZNaapWtZbxR0SRnFfTJyFP0SCGi4Crkdim4tUSRX2JNoH+9xwmh3TQuXeH
pbjF+F+Knu+y1L4GRelSx9HO1Mkt7RTzxaUAb4guxq7OrxSsSSsSAXlM5rhgEbbKs0amgM23G8Ta
Ps6/QbK2+7nRTloCuC+EyypL62mYA1+5s7sy3eaQG+m2VfGLmbnFRpXD7TgZ2srK7MVUaWQEGKpr
RUT1KrbrO4AETMYV4XaEfQ119CqHaSKzTT90xDQUPfptDM3Ctwb8411uX+S5Ye5r/K9TVxx6nbzh
3CAvsnfOaT4zlwtjCAftBODQRGTJKqys5lJV1knq1dlM1LuhI31qKtbdOGAyGU3vjCveiB05tA0n
KW8pNqUksmmyv1D6xGxHxcE1i5txQtve9fAs3PeCsIGVGbiXpBIPl7FtbsAcblRoA6Om52ot9UGL
hGjZFlYKGpDf4sPMhwU/YiQoJroLc1LvplurbSYbDtb5avB6byt7VkXUED/u1ycZs6ugx4W5nVqs
QMlAmO5YXIo2qH3N4hxrVMa5VaQX6or42cioTd8DvIaCA/sdnDPuh7ZB8hByVrgQrjp1WkAFlnjR
zrZyrlodQ0msQ+KbcuO2scF1FRQT7jxTRCafVFfMbVvgIm2TMEJvoN8PwtlYkvZhIFiE5RL55bb6
N0RIUkqxtI5D/dB6KKHzxyloyYIlxc+Qt1nRhX5bOovdFOVYoR6nSgm2GOR5YdG80vKhcGRl0YuF
DQybArGLNvCgdjbetkzgB3AWnsoDX5qAP7JniveixvCvguhTzt5tOnlgME2DRTMaKb0C7bKFZYKX
taKUN4tDExcXlEObOmhZrC3N8NMoZHRvNxd1mvdXaUUYWSnsZxMDQz1DjbEJKR4yxqClwe0Cvh2N
g5Wc8E5M21wr6Y4yWM0qsJ7VhWob4XOm45BvskRlaw3MJFOisdhM9aM2649Vc4ts7i4o5dcQZWfs
NA9pHePjJepRVMmtmM1PhEEACafqph5tP4W9SfzuU6By6lmXmjLMg208przxjJG/DeohC4yVp7nX
biETH+HyUbfY7ovA7n1D/yZhfTWMZ7funddq7n2b6JJNUXuXpiofNc7pQBLSrRHHD4aHKsGFwIjV
9ooZD1BWukGpVp2d0blDUYSqP3HnQ5oVe6mgiDUC/WQdqTXcmUMwFN0Vp4X1xPzjop3DF5nYzoL0
Iw9EuToKVQ/WuDAzVKt5sq6aJWWUgV2YLFBfpoBMucWVyjk3OUNMdZzPH1VqbEON6gc3Qc6pvlLb
VtyEwxkphHEcqSA2CCr0W6RwF3ovvGMe30wt3FqHkG0B4wMS/I8IrWVGSE6gjBDAZdWJsXOXOdc4
h4dtG2g57lF5mobwquZd+GQAgzixOsbVyZT7rO8V9lBGx1nc8bAYbQjkRtoXgnperMjurAz6V7iH
cq/081bSwJm4I9MRp2kt2DhmjV6MhQfJF/Xs+hoRcyBc7K8pEa9uzPIuW/0lj+KHoOEzo/mDPsrY
aEli7phA7Dw+sdUob13du8yVOe4N10ZBZGi03NZOaAc+R1tIS8uETBocQsRUQ29xPTr/MYIGzXTW
X7U++ClFOTOsBXRbJyXfc0BYVQ9qKT27dpluq2RG1TTmFx5zqLuu6xCym2wFSFdo+W2Znz6RvwOA
bXiZiFC8BJfDAAItny2v7aXXUlMAXKjkEhfYphyXuXTN1dnHbuhPlnFd1na4jhdiB2lV2K+a5NmY
dXqMyqu2QTO/hw7/m/3jrq2hkQZu+143yC7qEakh8aC+mFoDjXEfcg9412Fk6Jsu1NcFYGikF0Z4
GGv7lHkMZwdXj/2luKWpor0Gifv+9TR45q2d5Wye/dxsWRZB4Gw2bd1L9Fw6HgzNGW/RtxnvGNw+
mIsZuKi75tiYlHUQIpoN6pYdqLz3MGQzC4NoH8dJu0bmsouQ6fuWeDfryPRFPk079mfpFdo2yEty
3lv02fP4wbF42PY821pz25fF3cSHtx+s/GMCHLwqhbthaLUe4gmqRxJsFOp2RukhWm+I0m7DZVVP
6blFFT5BbeUuqW9kVxmbSp/4hKY3us9bNYmvCboahwYY0dJJOCgTl4l1fDbmDU1Zjb6KcZ3a+JlQ
qF7XUXOQcX4XB8TcxgpF7NLHAdBNymX3VHgLlHUZIKNefJI5NjLA6ONGu7WyKb6rXdAHibLfkxYZ
UAn7l6Odu2cLBnpCUOGx7fOXwVGsGa5F1Dp6riwgN5mlx0coczPb2UVwnwDPXOlRBpckohidaQR0
PdnANXYNpKQkGo3s5Aa1d1cw8ASbQkfFbSg25b1R2I5PpkF7GM0xXfdsdk6tb4OuWeiWOTDnaVXx
Ze4ane0T5X+xBgBAg0m/IRn7bh7I7qzNgN1Tp1JEmyJjVNM9GayrpsNkbxWXI1HI4FjpZYDyIVtM
qmrrdawLjWQTgcF+13poOzLdeewlIgwRtDdNLJ3DjEqFvlnBUl07+5AmqIM/JWPZ4MAxjH6bBw+F
Sx9hQDLkEuDVCWbI6PN3vWcG6zZrV6GxU3zIpDc0HLfIm15JqjRDDacIBCr1oIdQvg7e9BnKcCWN
bwQ10WWRBZuxJDiYEfIJgO5IP6XS/VTLGKnOhJFaFSAYseAAUBE8qmy+yEvr3JrkY+Xd+0ADbMX0
SD6o6sENtgIpPmKqJEEeyzaUEZOjpxqnGHfeO+7ZVCzpUlqvaS/uhGZ+WwmApdQrHt2GefEMUAxk
Xv+lGqobr25HnzQiLzVvvJCTfGG7086wL+Oio7qQ+mVcsi+5sn8oqVb4TjS0fsRtQL8YbqEiVOvS
9kzk/O2u7VFPhy5zfVp97dqMos9sNn3Liz+mRQhLH466nUAORss5JivgkpqNVrNuqE/EeaxbsfXc
eq/q4AuyVrsuoP7AQyaWb7naE6v6xG3k3gyNR+SwgdxzfAOtDBAfZFizm004NzJD6IBS8TmYh2ST
VvawYWTfL3wTRDKSW3ZcLrEiG+o1YNxk/fOiE66jyiyZMC5KDqEeKzQhIdXYUvtISL8ndGbGIUjT
Owu6x4qMj3M8Nc2J8HqO47I51rTmiD+l565jU5NjlR9tsGk0EK9CaWU7vSZbdmhwJQ3hJ5IPhCTF
lz4mge+0MVFYVf3dLGjfMsjHbYbiDM7DYfT68kYD1rLKVfSJQ21N8lOxSlNAC0XVZ7TXkQDRfy9D
WIBEXNtSAwZiFSWF00Jg0TSqEKf8EKwKOsISmUg69jLf1lTbq6Zl6XMK6Kd0y4TfQizaIJm/toJg
XHeOKTaI3t5hBWwDmRK0HbgGsyU6w97MxakB1dddUqpMeeYQCtkhTLaoZTvfDAiEj+RzY2cYfASy
eQWikxfzEqfDPnYQ008lShMbWGXfoHnua+8lZCOUKVWOiqrH1I32XTk7OzKfqT3j5CwSIpQcb2rW
9o11i2YvIpIRPUVPY4TjebTW2PFEWYUXLZ1elEeESdlxkW2RmLG/D+k1Dp9PFrWCvoNBO9B4NyQF
hTCwy4lJuTvLVDU619xA2+9FRyuPbhIk8ajRyYIE+z4+UGi9qKS7EA2NXg75ftXNxz4F5GczONDS
YRv0rtxiGulJkXCnx7YddyYQGTAO43bq1YsNtKUrbxwSYG5A69FVsNVVMKNZLKNUHTUMvakmnwFZ
JNeibxIASzhYWvvAJ97fVKRJwEZlqUgkjJ+2egLfuJzGQh6MtTzuzeuh0GjvE6B2MnvjvrbbmP5k
j2pR9ee2GkEW1u2eUCSSLGMW+C7EQRjV37qYseOGS/ez2oXoQKgC8ycOZ1eTzUKlWxssuuCEk6K4
cHLmKxIeF+jzYkNcA7CjjZX238KBIe+AMYki0sviUV5TJV51RXJoZCx90xLnqZ3xHmD7rrt4Bzwe
ipCBljtEkAPnkRDv0b12bISYxLicM4jlm0REaBO14HaOkngHof2FiLApvW+KFyzA6HNrPJZxglHK
xhaTyZrTbTr66XxyQly5LXInVSj0l163EUzneoPeSZZOrMYOQSoVYyv8VMmm0kLaeKF57N0m2mkG
A1L6IBE5k2ltfodaPF47yHRmoXGnCCTEcZY9jhk3XTInE4a3/l7p/b4O3bWqMQ0FkvZ7yEKVAjAN
pvhpNsWdrMY3N4vSSzfwxm2FdmJthUm1AojyFgcPhAKuZuDyeWO3/g/zJJl2KtMDjnLIcLTikLef
Zi0+nLyAbJQSXsOUB/V84MqD7LDFkNXnu80gMDIOvPqxpZkQ2vGBKplcdcZJIxW/YV3ATys9ok5H
NOtrL8yb42w429EaP9IeR0KRuzE2CvkAegAeEP4b2pxugLDoGNtvYHDTrTawlBQmWSrpDcL/kMYq
g5XRZnycWu0dcjXo0TGSVdJPjJxDkpPZDT4Ow96lgCvWyigJC1ryc6r+mOr22a5Sor7h5se2Hq6t
eRlDUeL3QUtjcYq/03hpMWN0nUlL85tFoydSusnWNCFIXUZ+PR2lZojNjS2dfY1fcBVZ9nPkmuib
G2fXYsDCmCawE5mPYSFC7I35ZbnMnYVBcEtU6lfTuJCUckbCc8HVM0ztTk7QwDOH0aPI4x3WMPaC
7GQa9dEKW411R4PHS8IACY9kFZGgo+yc0Va4JymdhpHV4RJbTuw09HG6wG82sAotW30lmD0OGaN+
03bBZuYjjdS53i4falI5L6E7vv78CvJ+JzTusoVoSUW7eIAe+qgc/J85WMY346eckgzQwIQN8U6q
RcVkQXSfx3yb5rSVfoZYXlx+FQFHdhUwzXNIlRZ68T7oxXOmimnn1DajT2wtuNdbOhlROr50KcWX
Ee50UoP8fCHvjjWXfCciMgzmhJh7WJHQ009RGkbbsfE+MedTmrcG/66s+LIJgQTXTI9nuHJ96XqH
OX4WSeJctJO77sM4hpvaHfQIB5duRFtVhOxQgtFsRLQ6I9sZVdw03wIaRGrHXr+YRZsOBUOv0c0v
S+uY1MlxzMS0f0HHwSln5v2iUWUaCdHcq/laaJfsE728iSPWvY4VdOWWh8IoRt9M+CRwlt2Ywt7g
LeK5R+Z5C9Y/QyQLzyPeFxVbix5gAyisdRXyl8mhBGCriePwbCQRR1Zv3icNHaBKoROtDGenj+10
iAfrgOqsenEScRcoBw0/aFvSJUhpKfNsT6v7LE1y7cEXbasgnLa9RNALDn3p5L4jNE+PGZYDyjV7
ulCRvZ0LdRgzDEdEeVb/ICaJBAUCw2TND4PuHp22sZs9VlJUYQsMeCLq1jdnVXL8no8mewqRDmgB
9NTbFoPzOhbWnVHZV1aG3j0Yo4ehTk/2wCgZByTN2Qavm6Nzr9GaSkVLgViG/tBZdwBKv6vSfV+2
W9eknLWbReh20BtDAoJnOMJASKz6sqNR1NDPzqoq3HjhR4lWclMPzl7W9dcwFA6MU2T5KWbKtUku
1GZurX1FPb0mC3o3Bi0NN5sOVxKbYPQDII11GkB4E9eLK3SFOaBxCp34FMxuWbyPWY0wl4EycGfU
knOGhJqbjzCIld01fCjQBrdDCsWMqZamQ3fH7qh1er1GEYrjlH/9AVWF9nUeE3c3mYBL8+nm5yF7
WTMHbZ6Zid5WITIQL8BFyk2SW/l5MX23LuOnjnWWHqA4J4w8ejLDBsWdH3DERqDI51IE5BpQCkBC
MxK5izWGf0wclyGZhypnVU6EKCwa3qDGqlohkxkCVID4KDU8o5CVzzjJmFgyqfxxQ09dRl2fWoep
A40C+PgqgI4MSLD+FAE1ww9oTIzmN3iYW1cQohm7xpPwuocY4S2yWmIUYpN8khyCN14Pnc8xuETr
8dEuWAPOd1eVjagF614X2eXKToBeaEhZC7t5NmJ5MfbjqY9Djjw6+pgOBsiURJxb2uuMnMVqP2bu
TTeXOz0droVg5g5Zy8uB0zEi7gb71nXa5ySC0N4Q55Btl/7oeiFOgOWhg2r6tf4RdvgCZoKbFvPt
Ym7/GdmJjqyPwi7PkCa/l6EpYKtDNrGjmu55shFFeWLnSOsq6MarmEHt38+fzf9qTIpgSXd1qhNG
P7+MSYWGRTesbEZYKAUcZs90fp/ZHt+T3LwNl6yj3GIao5WHQeHIkyQBFreZ6N9/oHK1BRG+dQig
sneFg1w/zy6LOTgVo7NCHvlepi+ZoB2qovvJiu8nL33/ef3/Y3LBP6sF//fuq7x6y7/aH9HgHyLC
f8gG//jr/y+aQncBVvyNphDKcRcXpfYfOOb/7T8+4/Dr33+XKx4+/9e/W9bP7/+hL7S5aRAEuqZk
xflDXmjoCA8XZZ/Bn6jN+IffCVy289tC7dAdEyyWEKC4/q+6EKIXYkRd12ksMIIX8r+jLjTgPvxV
IqFzBAASKUzHABRGGAGv4s8SibZhha+NSq7IsFujEY9WzkCR0+TBI5l4aLSt4xC0CJ0TdspURcXe
zV9dBDgVR7IjBK0H0uTuVCtCBnntZRWm96MENyLtY0JuGRV2uetC+8vCh6bH6LK84kMy6PNHZwlF
syuCn3Kr3BE4bjEM6pM7e/pg2VlLTZ/vKJjY61p3Ddv1KkynB0u058pxn5tifhvcVOwdRW6eN7Cl
pI+SL2bT9UIciVC/dPXy3dY5ugUhHhd9lifkkjHNA3gUxDRxgFqnVdkfMPWO6ywy4l3ZlR9MphBC
Su3bNceHsA2f3MzbyyS5Y2R3aWUJqYg1TXAgkWwgur6RY/zJSG2AgpBcVDEOMDegYYXG/DFnEN2m
mKi13lprs+EeVKmuCodeV9PfSLuqtz0NK9zjt2FYfYyFDvPVCU+F22+mJroDxczRXjB4sa3prenr
2q9692t8pnrnidHp0XxM+X8xUMnB+nCHjpahVT7KkIbiICIy05cgmAl3lJaAVnaWnqSs5SsU/pHk
uZ0RFBdI6j8xDD3UaX0kW6DaNJE4eaGQq6WrSrQm5XFb3g4BVn7z2lY6IR/TeoIQEXvON//dsH4d
Y2iX29CGA1JWzSbqrTfPVDF2cHVjLW0PRsf4QtzLDo7AUSfRIyUffaNUDLI4QJdNi7vrSiSHibUL
NXlwtTHgxCovDW4TypHgXrqBz1giD/o3yw3uPcPXNbzEbfXZhyCcLbWbMgz5DGlp+FOrgRfPOc40
qECSeunp1wr5e1GKk+tSrM1yus87gr5TZtWK2S3uUEmHJDmFLtp6TA0bZ6bpkKMvOugBTvpRZvU2
ORC4lDNTA4sQ6GyeQYbDRo7FS14BY1Zgq+aCeRmdBYuJZV3K/JJLhMPWbLMlu7zzOMNXrTvzRzBb
wOp190a2zOWCbD6ZmCBOqsdfbdc4TXy++lbkuU+pDSBjT9DtNd2Hz3KAfpWsC3TLW13QoDGn9C3o
kheBrHWL9V6tRMLBL2q9z35YfDfNhgXgGWtIuXbKmkx3KFOppGabGJnsJrd4EUDg0UbyPRjJfKgi
fTNbxf9h7zyWK8eudP0qHZr0CAxgA9gABuoIHW/obZITxKFJeO/x9PcDySyRWeaWmpMc9IlSKSRm
ggdu77X+9RsGcykmGaUQ7qmADLRoBzDNtg1PBqGDmmHTLDJwzwH51xxnACircC8XUq+WtcyYvNfI
I2qZyKXWqTdFPkGkAgQ3NbtTLx6jOVXQDtXiaoxFutC82zqg6amL0oPWl2Ofi7H/zHEKtJjoOMlI
0tZmbkbz2vH5pb4i9ly6cq7XoD91Xi+b3tp7JJIHWgqVRnfPxynzD0B8bhcW7iTZbixKgqzIIvO4
ElhzTKkNuLbnS4Zt9yW40UzT1rJWih0h2CedXaizQJnsW0gAwobZucXGr8GqAG9qW+M9cFvOsAkl
v2Fwxbbz5XEU2Hh7uO1Wk2sqphDSDEUbfp3LMaJXdyperS7X1gBtC4Moy5kI8ls9ppPO5bgZa9SB
TeTYCy2S2IbzO0KN8pY8zhzFbX6mCzWfIONbewcf3K25H33cLvMiOLgutu99U10SxBufe+IexZQ+
97CyBYBsafMUEW0am6ymMCqOEamCitR6tlEB7g1YynMXCTtabhyBfCfb4+rqz9W1gvnKEhwl26NR
mxMNkF9FXXUK3q5vC4UeV4XWxmLIy9J27n2W35paA/7U6eYiQIE4x1iXLMc4g6hB9+GQkTpPi8p/
CFkQh/wQQjP1LO+uKrOnIuIRaYQgoXVY5YN1BtATrHp8kbiAdFYSe/Gu18dZMJjM3hOe0L5G5hFF
OF2kpKW7RF4EOZwnxcWIP++xvggeo6IgUaVWvCXwFh7vwVkKzwqBTnsX1JjMmUXbzjQLGF4beaVt
22L+w+wsUqOQlAD4dG3/GOfamTVNIT23v3T1+lnv0HZDw2CMESSk6Ip8gWAQBSSkHl588Vh0hr/w
W3IdMdQK+6DdgjlYivG9RZuCcaWpn1racRSy2THHtGfa4Is5MSBnA0w5kd8rBMPvs/4sAcTdafa6
xMJxWQDENO3loDoXhQvfOIIa7AkxQikvonleDwvPG29ESzDnUMCPM2ILS722ubNB6hLZxVtMnSDr
KpjCG5KrPWrmQHnvQlZX9OpWpRhNWsLFAPpTsD6pnaaBeuPahBkLdWAslI76wsrr07hOeWIMCC4e
bsOLBlh0I5WkXeBAwxi9q7RVXKCE8cJNaQNAtK6ZbGW0HIKsxcMjKYhXVMEB4FCdIGAqvO9K1fUn
7kAqrOeCvjGhLFd67hOx69orDJSXRkGEhhd+I455MZZCW6uJ35DDKaIrFod7fDzPLF1+M03v1jSd
/MyxE4AE2kzP433yDbGV/QWWKfeq4g6ztokedYZWYBodTHOTCFhPmhdhewB4UBdlVh5QqIFB+Yy/
sc7CSKl9Yt6Wo93uYaw1qQT9GK8Dj2Y0hM9g2vCVhoY4HkkCcQgxpGNzMFx0Pn1Qio0sq1toGORj
5puwd8/G2BgWEgdU9h0mITJF02aqWPuEdZ0uQ+NZb2W9GPAPXEDF22t6kCz0CO5IZZLSoDeav248
5YXRHB4urnZK95cyhD8t1bwkEQQmd+rdctp71FfgiaFk22Omw0bajAjJurRMuUWBWHRMdeeadg8y
bK6Eqs3FqLOVFirbDgMs1e0BsELyhYAFoNRF8LRcHZJ1URAyMvDg4VOEGXJBO1eH4aMCXA1iGhz3
rnNoKtGfDJJd2IFDVkTVcdI2BITHzDzHgxkUysqWFmTu4sm2yjvk9FdgoowaYsEgzPXFtulU47wk
WYeshVkK+oZWgr44G+qHznGUNYbmpDh5pJ+OAKasQfPMDc6l3WLCnefFHJexdNk6Az4Cw2QZ7iba
aTiS/h4U1/nIRlAoOBrq5jmh3Hudhv4aUCSDSMh1GOxDJeql/4qJ1M9+7fNUB9sM64U5j9gV4hiL
RjxRMECGER6lwbHGkGmXTQRqfJqHjdqwGPoV+YR2hY2DErI5mqjOmXCNixDo81hJYSDVoSpuyikL
Oc+39mA9t2V2z9iR4KY82aDDwQJXHWEe2Y3YdCpRPHVaH7ekvQ2lJAdc3tXNBMbglbuwneakxcFQ
jwvlzmxvhQEHFTHIRWdiOznlKmBLu8qtciCLnKpHWMVtPaXOlQGMqpY0bh4SPVzoftut+sj/RpwQ
IHq2Q/27rWHxQTvCcCgKL5kyoTM1VW/l61hnuwpPJEgLNXucnypAXBXIq5HFUGzdjWInvMoB4vOG
qgEi5SThH7CfxRN/ehGMBDQA/sRCr5wLwyN5tcYcsyPaIm0vJWydJyp/qi590beCNEFcz+A1hbC3
YEUwLIRwXSCpae2uOCkTDwsQImyXfRw+xWoioQUp2sYp7VUHCWCRwRGeIc+5MPQeE1Zx2iVOAIDG
DLh2dbiqScVEu4VO2CFtD3Lr4KYYP4VI89jQCpJuVb5sWl6UwruNU7S6QnkCaoNnW7SxtlQrJmx+
X+PFbmzqtr3LizJcWzbagTEeeGmMeqXh+kNdWtK6ixiGHqTXkmGp4UwzDX16WGy5k50QG5MIqH0K
j8ygnu9SwPuQNJsZdwqdgUqNYbn5wgjr6yFtVSKEtY2hq8oqdjDh63kcyFrclGPfr+k2eQNKfYWJ
RsRQYG2OwTODbBBxYEkYJtrCF3gRiZF3Cfc4uSnqeovXU7MYQpaCbJSnXa0tM/Li4z7ct+kudLEZ
qUNYynIsTquegHkZMqqthb7qU2zLaoNIGg/ucUhKU2Li5VXS6TRYh276BtDfrZm8YZ6WyWEVY4KB
nUSH+33xDc8UwDFyyxYW5SuuFWt9dNO1FVY7W7HMhQZsFibWcVRjPzEkZX1VmyymeoqfTKLXDzGc
jsvea0+Cpt9J6zFNKudetWCM1kESwPWrl7ZbNyh6S3NtxERqCLMsl2BMc9eqF0mAW7PnupImDEJJ
F2hi4WIBwlik78iCUqN1pOwlbjvEHgbOPKVOTGETzlF4Mvgfl7o7xShgWjuzVddfYsSDcXW6dwK8
I42kXXfcYgyonWVa2v5Kwo2bY263g7VN4obWLeK4UU/CEawySOVFUVgV+BZ+yTlmwKN+gt/gqnCS
eRDKlyZkw29GfEWCvNgxHaF0RzV0HFj5gjAa5i86D6wc837JQwMlr6h3pA4OtB04ZTk+pb2ixXsy
A2A7sMfQn+EzZ2aUdz3GVcB556HCqKWSOgO/YukE8lqY4WXcRZeFKhDwdmNM1xqe0lydqH0xjyPt
rChQBuQ+JeyQ5YikMnsVRtGTEk1j1tbetwmMYgrbHXL19fQfx/KfkXNAZqvpdrEhXCNAO8+GMFuF
2JqgOIGl2T6WhmfvIyItTlhTORmHb6kTpNDk8arTXIFvCih+2RUoLGI8mIK8W2ZVRZ4xhgFBhCOf
E5+YUd0wa22NeRGYDWdGtRtiJG1JeJSB7d4jEvbZ4qC1Gm7pzoukMZcNCWAMaZYEWtKZyOqx880d
tt9wJookW0XDXkxzTuL3tiSvQZEJ+kMzfHeFZS813YJTb+YLwL581ybyRR+x/rLD+DKjB6L3tTdW
5Ghzt1QxxuioARgyoAgeVgO2alAYt0QWccsa/YXLh6FsLs+9irF7VGFIEJm1ulRz58Hp8WmLA061
zOSxLTudlWq46vEKm+dBjkAu1qONSE1eZ/d+MvgbvxEEQ6BmVJ6gVWSmRVqV4QTeavBL7LGoFRhl
YiwiGHUbnY8Je5BuhDCffJ/3TRCqsKR026SdsVASrBVDfzwEJa9RY8pvRK0lS3hU7CkKcTjRZZkt
s2guyNSe0X3A2umbXSFM6PgLLMNsGy6BGtTL0jWWbY7koTSRguvVZBOChReJhHbKPFiK5lSJhgN+
4XvIvA9RlsbzzoXGFl4rmQniETmLMXRJqiFwA5uA5E5GDDEQVp5XbAdFnpVzC+JQ3kOIMQZ52Rsg
/K07Xg6gGeush3ymTrWjGpxhM45WU8U0oI+7+yw2LyaTb1slAAjuflS239zKmxWma+7d5KXzCg21
hbyk+QjmmWLv3Fp4a/KjKavJAsuIswf66hzIU1MPJA+2G1XzxENvgsqCoXDJcLGAwBEA5Gi5+dBF
sP2GdNy0fr/tFAjzesYczyiWbY26slEPEOzjhd44DzIYn2j+odps4A09OAY+mQkRFs1waVjWaaQR
VEkDQdjazmRRbXIyhfx+OIQ1QzPZPHS1uNXDYV9PuSZVoxxI4YnVMyewNtPEzPVdSNvxcJpoMK/0
uj/nZn2fcshM/wpDGRxQkGx4pirOcC/DPgB/Uz90V0qi7RNLrzZa2W6ikcUFO5FdKIdNgqSy0bsV
no07MDAsfUzjsvC0u7pWTgFHCX31GVfmN57v3jqKhry/iC8MdZrYZPEVxI2zzAu9Ve6tUo1lHYso
bPgIMxmUptqlkj08HCF2mD48cH9o2YSTYRcDfoT91dgayya/TVPoadh5oJFTLnosHJZDpmC3Q2IN
07XmqtK3gU4D0vrwiv4PZP9bwn3j1fPhz0H2m+SxDA6fcPW3v/KOq+tHQurImB2OA8tfRfn4W7YF
onl+INE7Ghbg+7+Rdf1oSnIgK8G0IMHw9/6NrOMDIDHz52evgRi6/R8h66r42SFYw/FeYrgu+da4
8eh8i4/IelLYJqAvyxqwFwKA4Twiw31bEPQ0Ex4tpYDAvxYAgiMw6LxHabsjmxNHHh9lRZXeO/jP
DMACWKdcdBKcyID6D6mN+t7UN0Mk147anIaZh0AEq92KUF7Ki4mNN0Iqt2RBGjBYEIAZmlVenVog
U2kV/1m01rk3ECzYeGT0dRqjXqGS3YMqhiVCuWFyj5l50DwbZoolzMTY88vhoY+qdVeRrRyooBy2
RZHaqnVzQoe4YK5GOdsTUElomb8qTVHPtDRscZlUAIGGbG4rosamTXuJ4vgmQ/Im8AEKJJhpjEfx
auy8YQ/PbNamIxrtUSL4aYGZ9fakAjpaZJqDEUrpEXRmS3ms4PPr1L47l3ZyJVMpqNzhONbukJLo
CQ7pTQEAooleisDbJDmJGOgv172gbgja/jQpvLO21/GaUlYlqTbM04ozl64GLz+VzrjG7JvvHyyA
OK29WYtTZHP7NFW/N/Hg4+hmEhBcVyeUteTuYRHvQujrbGOV1HDlvUqC0cBsqWKTAo8mwHSbXa0y
vG+8JgT1r1YarnRnlY8OJwdiPcn7vdrDX6UFyTW4ntqah3Wj6bdI0xiLxzLcqDCLO9WT7AM6RrsQ
g1Yy79Tj0IY91FgY6Wl0AwjmcZduCzSCo7ckX9FbZS22vcJpDRIVdH1RGQXsZZ3s4S5w5UrAjAZ5
mLlOezBSxG/ad1FKD8lg2U7Gi7c6dYjCM474qAQI9QqU9y68xtaBya3VwY67CiIDkEpSaLCAWy7n
mPKduQV4XrJQaRYX7kjT6WSEB9VO56yxA+PCuPGmM3m4cAt/7pJeXQ6G2a39Md2YbvbiusWWILEV
uH+wQzUzV0v1OyijvU6l/V2JKcjrkGakuxtSdunBz1D5aMm9lBiPZlRWi4ytuVPqZgfaGu7UWKvn
pgWnX9AqIgWrF66CP79Xdt/g3ErI9JPuc8R5VZTByhR0LuqYnxWts3AqXFODGEtbS/GNmcSV8cQR
KuVFdGW35YnM6scssE/ChpmRC/AdBIlc2Gp9RbT5VkCVWTUdurPBso9N2W4qJjyjIhf6IM8gD1lw
ovyN2lIwGOiQEywRPAizAltS2m773GtDbR1o+ORG2XkRMhUokLutEmQDq3qsXvD5X3q9f0aZC7+h
nLheoHMSryXszNheJ9+jkD4R3rR73OmUdGVO8SWTalyOkvjcgGvXeQ0YW8llu8zKnlC4OtO3UFHv
0QnZbNB6sAtojkntzXWILkQWztFVHBtprfMuY8eQlPaa0Nrn+sxhPkE7C66ZTKhwUKANMWrzvMvr
b3YMraGxLfRdCG8GF2tGm8E3TCi/JR2lwGQ3hXgJ7xbVDmS3XoGzZkHVp7oadoi/yeZsKTErwu92
hk4hlyikTnPNJiuDiCe7s5aFTZkcOMFzW5CEFg7fk6R5tD1Hn1cifpKJeS8cdyOz1ttmw0Ctm0NZ
LBpWtSg6L2RDBeYJpMX5cZDAQ29J0Fjp8UPUYxddEOmrRydRUq+Fx8ykj5yd34Z7daBrE0UBlqDp
p0Vr88eyWTgZoLewm3HdbzYpWmVTiJUqVQJcaNtb7GiQCgd4faJCL4b81k0RvyTJAFioIkuKsyvN
H0siSDnJ0FyDTZAWUwwMBHSWrchQtFkzGXKgyFkK3wWI92FiIsAMt7YdPQRNtnWxOCa4vplljvHi
5t5DS+Zp2SDSM+ooXTikrfVIbNw2d5cRccnrpr2TbapPPqrfGw7QSGuNuK6u6Zub8yAzEVlTnZp6
dQosLLfhAKrr5wBOQfl9VJQBNWR46TMRHAWWTKnlxBPH98XPnf0o9BMRlY8ypLSSJUG1BMTxWjFk
baCFErlkYIKbPSFowVszDoyZJoMzJGNL17vi4qBCynlmgjq+96InNApMTJhXVVtImgxTXhEOiIaR
vyPw81rweO+F6G4n+w7DQ9JimWN5kcaIvNQMbaGb0Ed77gIk05hHVbVEE4496sQCZf6/m6bXFfEX
bIctEefxo+ffBO0klpI9lgqdYax4ggeEZVyeKkh2GJXKNWSYTYH+NmhhpBkOoiilR/iYSsw8k4zS
XLWxC8kt46WbnF3NnFIcrGCGs4yKgrP9pg6Nv4Ghx2gr1y+9CJFR4CpPbtlvbIV2zkLA0gYF4a0R
KqHY3iGN5onk5QH2kquhAyavCv3aE1YNc+rUaBkQ1C52i6orLytDuVED1d7QKl113rjH2TUHLAM3
ZOPPXfW4HXm9ahNnWLztUDwVxWrwUDwGfbPAji8Qg0HkbrL0i+E6yBjFenV3I5PokoDRicG64YDm
QgHvnjtJ9830u3VsZ8k6INl7LlUvoQk3H5q4Wk/I0ua1OunGZZlgX9aGWJXdNQwi+97ZQFxWlhht
rRHeJitWVW5FLjUkSgwVu0kfiE5wMjOyxkBDykrAB34BDBEweC7TFn8KSw+WwWBd1CgPS1aOnaJC
Nv1GAjqWn7AdbUYbKzj0RtReeD0SxsgLLyKKJw1tozmJHJkQzzqRPQhZku1oYgaPGvp2IMq9nCSS
0SSWVCWMo+EAHU1bJ1Z2WzrHHdrKAo3lOIktLVSXQe/jS+mCrBuTJDMTcinHptvZPT6eNojjsp8k
nE3vPZNbTUPmHvSaThBY/SKcZJ/lJAA16OUZeAkf6E431nh5o+9FMFoh+ITJPvXIqEm7bGuaIYa1
jGNRag/zchKemsF4XXoGnMbULPC1jieYGCFtKNGSZYyNByUtl57m3HmTrNWcBK7tJHV14aVFaF+1
SQTruuWjiiqWBPd9U9Dll+hlmz5GODsZStUJBe4kqkU7uIH6kZ+M6G0ZviwVHEhPNJS42KPgWIc2
N0OjO6DVrbT8fHAwnCpxW+lR8+a9r650vwbDQOlL0vgWQ+qDNzz6kxC4mCTB6iQOZv76iLqKcGft
uEY9jElOJTV3HkCNXWFoCz9bNtW8yiCXuy2CwSTfhm2cIkWeu0WNjyU6ZWMSLFMEmYsQ4vXMtM2p
jtsiyEXnLN37bhI8i2ZTTwJomu7LdpJEW2ij7UkkbRWjAzjZU3+ioMYxOF2WaKrdLsR7qMDQkL2A
sf3CRH1dNGO0c9FjD+iyeTCqTSFeKgV0vEa53U4S7h6W3kqvkX7qw6oE10KU2bgLRUNbEUuMhTKI
vTMNXXhgKSujguXeQAsB46dOn0TkLgTvyOavjJPAHDkCO8c0m4egZiwI9VvDg12VxWnQw7aPMA/2
JoE6Wrs4H57zSbiev0rYe6pClIEAr8z5taZYZcOD22grZBLEbDHwnA8JIZm4g0xCYLyLcOBhgDEq
u4QwG/JH9rqT21fODtgxO07bau8ndzU5CmEUn6C/9JblpMGf3CRNiqNxDJb46KO+yNOQJGZWt8BG
wB9eYvGHh+4YUp65yO975P4YVfHcTg4ABlYAg1pcKhHeAPGrS4Dj3seTbQD2AS6kb6J5AW+A5qEd
8XhKc9JV3sQeIykuE3C6xCaJwfNqYNKT4+9h1bW9bifvAj+w8CwIk6eovvNDbVgaLVzHhJFVO7Jn
IE8q9FJdDcijwuws8OHGF9lOddoTGAiYAsvhzI76HjAHlKUsAMGiSrl0OgWXbmIdIoyP82DcOxNq
nU+M7eC5QDaMbyoWuW1B/Y3CB799KxvUHU4hm0JB0zCSVZXn6RlvI3b9cFc6D8oWaRj3Ii/pTizS
cXswnYVHtUQWcguPlEUaQg7hWJYNp4akC8hTC3oph1R5tA9IrbIVtCGxCuhDCqU+dSB/LpzwgREq
224N94bpXjkGF/DACbmfvG5sDHHmfN1608RXXLh2R3YyOfGpwxvXIQbFS3PvEPFI2UVLinULVY/J
NLAnnSken11PnJmxuCMnD7uwvGb43R5nZndRllW3Yh6A5QBGEhOyNeaDukr9ka15zjNuL8cmfcIc
5ExUqVxHZXzrMfoxBy3EOLs3Qftb3mbRP0L2IAoP8DLD+2FoqkdYx1unktemgidI15Q39Th3q+xq
6OVBeijC27h1zxIdyRf06MmxyG7VJRss3Urf3gT6eQaXLWipp8omG3bY4fvzrNC2QP/XyKL1pPg+
2v19n4uTEDehMDSXrpK9GKO96cvmiizGYhl18g7vMrri5tRDKalS56GNWg6yWMNVnykV+hJFw0DX
LV/8aXkWsbLqSgSHdk+kdwuHTFHQbfVNeKj8kkJTSdy9hceCTngEyBZT4ghQOOEZ7vPlWDO7+aZL
+1mN3GdHhZCUT+Rh07qq/HyP2cbKoZuuvbuWJQPBYka8sr0RPlh2oI90SuNZO3FbBHbm2KJPD6rL
lGkInJCmyrryEZvIkpEakOm6Y1rkOeqTCu5aOlirxFZ605BqO7eT8kDOGq1xbyqkDugZIv1BO9fw
iXa1Ep8wq4J3oURYG1HZG8y4/BxjzLLRVwGLOLFq3J+EyVdjPVqjpq/r/pswzJeyoJ+LbW4KQMI9
Onzs0Rz3OayHQyVh57GD98jZaF3AEjysrdXaYrKvAGbmph0uE7gNk+wb54Lb/8P3/g6+h+JxSo79
c3zv9hDHL//1/N//yqr6E8z3/jffYD7ryNEtlBkQZfkvwYb6A+aTR5aDJZljS1itOnarHwi05pGD
X7jkp1hJUm7zoyprav+f/zCIsJWS6Sf/UiXGVT+sSd/NKWEgQ1v2XrL3//0xiJlv8DN71uRXYDkO
4gYhV+NwnzA+2wyRW+TZMJNmHmOuTiqi6arDvK0VfQbRvCZYCtuTDH57a10oBaxUk73ldWwSKt22
nhRKsbZSKIQxGw6AAvClQ+eJNwAJdclBgYuYKsqV4Q8WCvMSDw4d0lK4F9N7B792yPN2YQXVbcvI
krLFVKBJANhYeQG7IGpITGPMU2JHb+PVk4RteerD3GBVGvCcYKCB38HdkOP4ZNs7wmAxCBm6cmX7
zXWkmukmsoabocSDo0gdEr+xWSK7Ar6Bfk3S/DK3We99ozyJy+jSS/l+HjVCOhDQRDOiiggHJeKW
nACFOdzHB0rLZwvToMUoN21ALIaVlMHCbZrHNs1W+BEj/GFOPjd845iQ6wVxLhSFjYXjQ+gtzQRs
kGgMzJEHeAcoTsmeJAlgrXgUQRpKnFnuE2w7FYJooJG3skb7tbb1oebBc2aRDF4iv7spR39D8HuP
FbNg8Q2x7pbqlDUTITHHjCpMk3TeGt2NDpBFw4LGvs3bdQ+7YqLtHXK9vFNiY5c2yPnH0JrrlX9c
iheKmr3WF9neF+65lHlyCvMEH2gH/uHoTYTZ647MDrfP94g1YQoE4tKz7QTkAjqlXU+81LqHL5y8
KDpUs7KP7zVLp55kd0WRGO31Qj1FnAUQCdq4C41hq9WdoDiFaDQkmGESp4phB+FPwqSQM5ipRl5x
kCbyxYDsGJRz/WvABlE7LN1pRkhOXnFjg43agQ/ThQYO9svwfBFQA3rPWDDh1axjvzugRstWlnOj
TemshW+v1G48kK7jnYxaikSte4x61HzFIzJPNj1JuVu3pyRBRFDKNoT+8uCkjViuOdBVZGAeMDgp
PjPh2ZBQ4YkihRFd1NRQKB19d40pJpkoPaVbDLLItgAbXFV4R6ik+wUYOX1+G82igcqwgLZtyGiY
mdJ7sprqOhrANsiaZfJUdPMouBgazgaOwYGQLxQgPX7/Vn5XxSBuvcjhnClRso7wOG9T9yK188dS
n5h5MA8N6MNYvp9LQehYmomHsHnp4dKw16jaSdUM2iK3SGAqi+yx19vvEMxnnj7ouzJ9HrwKSi24
+Rz48FvowFuJcIDs9IFc6ViHik01kWfuVitqap2U3rjE/SEf6MCjcJ0pkysPxHmICIl5QgD1MoBW
uBEEECErxs4qMpoJQbsuW2rxxmYL9pA7tZ7Nd2hD2MD4amR6p27yWLDjavSqPvvf2IHZYBTaGQ2O
aA0wPZW1gNM6s6iKN1GD4+VYg7OV+kttWzsMAR97rh72W9Wy77T4rKmsRSVN8nW00du2uQpjDJkf
vjT4ckD42gYFqGpZ6iY1i3mNP+mtjk+uoSjyOCzujHCyPICZOFPb5IYCA+qCokOaaHgbM1uDI5M3
O0sNX8D5412SpQcIErf2aAVbDcecWdJWl8SvFYwDA6pWzZjrvQ3Nz4Bf1R4GgydD7XFvi/ubDj83
KV58s37mmmsLK0SGRaZA8ZCTGyN6d6qwWbyyvFo7fWhexEa6UHySnRpvAsGB/SQ5cqQwUcqND6YF
Xqqbzp0zPHclQGWcqcDKCiRPIZ8ZY3YWub4opxLUwzABILHd26QwzkwBvQTzp2VL8NJcxclNhVTn
mw3Tf3nVWIk2p1QC3zNOdHOa+MSS0heO1QqqyAOgxj7K6ocg9folunmYRCaLP9YFE7ciJY7BC+1V
Bhse3teuqrphqfcEalRmhnIT31XQcJbVkBp3QHO5CCp/YdjTGGfI/JnjG1c4w8Y7W+vv8FALJrR5
By0tXhTkzqyKaTpjSUx4BnlSamG1hzG1oBNGpaZp1aqo1nTk+QnkVdSnzQImLXo5rF3XRQWA2cJb
zUw/Bj6DgGQX7i5FAyjxWOIu0cq45tYccGkZ4cLM1VxyV9D2ByE2ok5rp/MIWj3hongDY3u0rDIw
aETXpDTpEj7Z0Fpzq8tONR3GjYFf3xyWMYhYGSz19hG6trGIWY5nFtORhZfBZZX5cAEhzL8spFjb
mnBZecBOah/jfjXRVqFdrY0sMeeRwKKvNu9yvxPbTAIE48WFiRl+D13Y01z67G/yKi2NbG7ahGkz
3yOWQBrkj4We+dIoC8vp7pH0bjGexnU7kVfCz5yV2ZIqUyti9Z/XmyfBU0nSzff6Z7HVJ0XWdZbw
z1/+kT890Bec4D+Yxv/OCv636msyij/PcBG5JlawhoX9wUz+b/2hH2XcHx/ok7f8U9ZgFYJTvRdk
6cd5M+bfPxWwr1/p9av81RHiA9+4eX6h2tSPTGGapgq7+vVD9Rpnqff+Y00caSaDatt2fvsxBfOH
K/Rn1+CvT+/3pvu/P86nEzg8w1Xkha/L4Kn+dAlUyvi/dxF+OsaHi2BwEbDEVw3t7SyZhH+8CNrR
9BNTSiKJf62zN52fO5g/eQD+/NxJAyAaHjcBmAXThyfq47nrR7BZHEe3kc9MH56PX+wSmMZX77/u
HKmS5k2jG3v7fL4G8ogIEIk38cTZmD6/2jWYmsWvvgPqEbeZ54mu8/XDs/7xOZBHqo3YE8bYr3by
pqV+9QEw1CMbVMg2EMD+0ckbR1hzc/v1X+7p1zTD/vKtl0dQjviwyr9+uJwfb73O8mebNomZv9qt
12xhvK3Jb5DIb3vp73fAP18ANaAY3p/XiJXX0/989uIIIpYNTeqXW/wd2yIV5st3X+XNNjk/jvX6
+bwBsDTqeANovGVvn19u8YPEZn55FyQuR2cVtXRoWq+fTw+BfeTQ7KtsD7/cG+Cgsv/q0o9kX3Du
KsrM18/n8sfhBXCmEKFJ1D993lbbX6gGFMA8byvzF5YBnU3eVHXA3Lez/HwRNP1IMwT6PJOIhl+r
ADJwaP3yBqgRJWUI/nmvgH9qAyiQsWDQJyeGH6/Hr3URdPh9JDXxpb7wCIgjHFAkpf5P915QGqls
EeYvtwWItziwr522SfVLcQPX+O3eft7+mW8I4Qhazbf34n25+ZVef7bnt4X5C/depQpgC+AteLsI
n3dBTULLZg9wpqCRX+vJn6oAfcrx+9JDoFtHpm1Z1Hgc6WPxZwAAmED4v9yjr+vW+1r8hbuuHxlT
y2Or/17XPp68dkSKDAFn1i949q8OPl+654Y8MmDTECDK6X0+bXB0m0QtPIFeP7/aM/9Ho9v/GPgw
jyxdBfvS9LeF7fNFsI4mjySLf/2qy54OaPPV155hM7saclvzvev/aefTaHxpi1Uqo9fPf9D//o0N
4jecFJpS/PwKowYv1R8BqX/2B35s97//+Qe3qwkl/fQHr4f85e13v/xGFPifTw3iK8L54Yc/EM/X
3/P+199P8Pe/+tPv+nFWP/7PTfBSHsonf3j9wfD+NSfjsX/+41+PkBzH4CO8+Qrw/fuL/PMfn77m
h0X/r447O1RBHDyBWH889Bto9NVjzw/x4WcZFBpttsmvHznJD+lngdUb1vPVIy8RRgcH5RJ6gvc5
eJXSb0KTv/oLVmXA+Ey5fUlfxuDwX+vpf3269u+wzVd/zzE4fpP8+L6Ts9s7IvLlAwde85O27b3N
/vKRs+TxUD4Pn770WxP71UOfTO/VS/XxyO+d4VePfB68PDO//TR4eC+9v3rof+U/PxvirZz96oGv
mylW+NN1fi+Zvnzkv2cu+NvS+r9btP5cXfnFA09vZZ19fEred9KvXpeTLA6ql48Hfm/Nv3rg/y8R
7YtX5Cp4CuJPT8pvTcVXv/oV73rw0yL+G2751wf/o/31t9Hj73fdHyPFP/prn0uK6U88xS+H8n/+
HwAAAP//</cx:binary>
              </cx:geoCache>
            </cx:geography>
          </cx:layoutPr>
          <cx:valueColors>
            <cx:minColor>
              <a:schemeClr val="accent2">
                <a:lumMod val="40000"/>
                <a:lumOff val="60000"/>
              </a:schemeClr>
            </cx:minColor>
            <cx:midColor>
              <a:schemeClr val="accent1">
                <a:lumMod val="20000"/>
                <a:lumOff val="80000"/>
              </a:schemeClr>
            </cx:midColor>
          </cx:valueColors>
          <cx:valueColorPositions count="3">
            <cx:minPosition>
              <cx:number val="0"/>
            </cx:minPosition>
            <cx:midPosition>
              <cx:number val="0"/>
            </cx:midPosition>
          </cx:valueColorPositions>
        </cx:series>
      </cx:plotAreaRegion>
    </cx:plotArea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0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7.xml.rels><?xml version="1.0" encoding="UTF-8" standalone="yes"?>
<Relationships xmlns="http://schemas.openxmlformats.org/package/2006/relationships"><Relationship Id="rId2" Type="http://schemas.microsoft.com/office/2014/relationships/chartEx" Target="../charts/chartEx5.xml"/><Relationship Id="rId1" Type="http://schemas.microsoft.com/office/2014/relationships/chartEx" Target="../charts/chartEx4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microsoft.com/office/2014/relationships/chartEx" Target="../charts/chartEx1.xml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14/relationships/chartEx" Target="../charts/chartEx3.xml"/><Relationship Id="rId1" Type="http://schemas.microsoft.com/office/2014/relationships/chartEx" Target="../charts/chartEx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181014</xdr:rowOff>
    </xdr:from>
    <xdr:to>
      <xdr:col>7</xdr:col>
      <xdr:colOff>267594</xdr:colOff>
      <xdr:row>19</xdr:row>
      <xdr:rowOff>165249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138314</xdr:colOff>
      <xdr:row>0</xdr:row>
      <xdr:rowOff>169215</xdr:rowOff>
    </xdr:from>
    <xdr:to>
      <xdr:col>15</xdr:col>
      <xdr:colOff>510539</xdr:colOff>
      <xdr:row>24</xdr:row>
      <xdr:rowOff>138671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pSpPr/>
      </xdr:nvGrpSpPr>
      <xdr:grpSpPr>
        <a:xfrm>
          <a:off x="138314" y="169215"/>
          <a:ext cx="10764000" cy="4541456"/>
          <a:chOff x="822959" y="3072129"/>
          <a:chExt cx="13308609" cy="4320848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00000000-0008-0000-1200-000003000000}"/>
              </a:ext>
            </a:extLst>
          </xdr:cNvPr>
          <xdr:cNvGraphicFramePr>
            <a:graphicFrameLocks/>
          </xdr:cNvGraphicFramePr>
        </xdr:nvGraphicFramePr>
        <xdr:xfrm>
          <a:off x="822959" y="3072976"/>
          <a:ext cx="6660000" cy="43200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00000000-0008-0000-1200-000004000000}"/>
              </a:ext>
            </a:extLst>
          </xdr:cNvPr>
          <xdr:cNvGraphicFramePr>
            <a:graphicFrameLocks/>
          </xdr:cNvGraphicFramePr>
        </xdr:nvGraphicFramePr>
        <xdr:xfrm>
          <a:off x="7471568" y="3072129"/>
          <a:ext cx="6660000" cy="432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34319</xdr:colOff>
      <xdr:row>1</xdr:row>
      <xdr:rowOff>32079</xdr:rowOff>
    </xdr:from>
    <xdr:to>
      <xdr:col>6</xdr:col>
      <xdr:colOff>1068188</xdr:colOff>
      <xdr:row>19</xdr:row>
      <xdr:rowOff>23079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159319</xdr:colOff>
      <xdr:row>8</xdr:row>
      <xdr:rowOff>109682</xdr:rowOff>
    </xdr:from>
    <xdr:to>
      <xdr:col>4</xdr:col>
      <xdr:colOff>497753</xdr:colOff>
      <xdr:row>26</xdr:row>
      <xdr:rowOff>115815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pSpPr/>
      </xdr:nvGrpSpPr>
      <xdr:grpSpPr>
        <a:xfrm>
          <a:off x="159319" y="1633682"/>
          <a:ext cx="5948659" cy="3435133"/>
          <a:chOff x="5922810" y="8868352"/>
          <a:chExt cx="7628666" cy="3226449"/>
        </a:xfrm>
      </xdr:grpSpPr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00000000-0008-0000-1400-000004000000}"/>
              </a:ext>
            </a:extLst>
          </xdr:cNvPr>
          <xdr:cNvGraphicFramePr/>
        </xdr:nvGraphicFramePr>
        <xdr:xfrm>
          <a:off x="5922810" y="8868352"/>
          <a:ext cx="4581764" cy="322644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Grafico 4">
            <a:extLst>
              <a:ext uri="{FF2B5EF4-FFF2-40B4-BE49-F238E27FC236}">
                <a16:creationId xmlns:a16="http://schemas.microsoft.com/office/drawing/2014/main" id="{00000000-0008-0000-1400-000005000000}"/>
              </a:ext>
            </a:extLst>
          </xdr:cNvPr>
          <xdr:cNvGraphicFramePr/>
        </xdr:nvGraphicFramePr>
        <xdr:xfrm>
          <a:off x="10293279" y="8868353"/>
          <a:ext cx="3258197" cy="322406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0</xdr:col>
      <xdr:colOff>145474</xdr:colOff>
      <xdr:row>0</xdr:row>
      <xdr:rowOff>177507</xdr:rowOff>
    </xdr:from>
    <xdr:to>
      <xdr:col>4</xdr:col>
      <xdr:colOff>476250</xdr:colOff>
      <xdr:row>8</xdr:row>
      <xdr:rowOff>85724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785</xdr:colOff>
      <xdr:row>0</xdr:row>
      <xdr:rowOff>160094</xdr:rowOff>
    </xdr:from>
    <xdr:to>
      <xdr:col>6</xdr:col>
      <xdr:colOff>306372</xdr:colOff>
      <xdr:row>20</xdr:row>
      <xdr:rowOff>199465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216690</xdr:rowOff>
    </xdr:from>
    <xdr:to>
      <xdr:col>4</xdr:col>
      <xdr:colOff>403594</xdr:colOff>
      <xdr:row>16</xdr:row>
      <xdr:rowOff>131490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1</xdr:row>
      <xdr:rowOff>65561</xdr:rowOff>
    </xdr:from>
    <xdr:to>
      <xdr:col>9</xdr:col>
      <xdr:colOff>108856</xdr:colOff>
      <xdr:row>26</xdr:row>
      <xdr:rowOff>122465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pSpPr/>
      </xdr:nvGrpSpPr>
      <xdr:grpSpPr>
        <a:xfrm>
          <a:off x="40821" y="256061"/>
          <a:ext cx="12145735" cy="4819404"/>
          <a:chOff x="7855060" y="14955762"/>
          <a:chExt cx="12988681" cy="3675641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00000000-0008-0000-1700-000003000000}"/>
              </a:ext>
            </a:extLst>
          </xdr:cNvPr>
          <xdr:cNvGraphicFramePr>
            <a:graphicFrameLocks/>
          </xdr:cNvGraphicFramePr>
        </xdr:nvGraphicFramePr>
        <xdr:xfrm>
          <a:off x="16765130" y="14955762"/>
          <a:ext cx="4078611" cy="3672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00000000-0008-0000-1700-000004000000}"/>
              </a:ext>
            </a:extLst>
          </xdr:cNvPr>
          <xdr:cNvGraphicFramePr/>
        </xdr:nvGraphicFramePr>
        <xdr:xfrm>
          <a:off x="12043240" y="14959403"/>
          <a:ext cx="4751560" cy="3672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4">
            <a:extLst>
              <a:ext uri="{FF2B5EF4-FFF2-40B4-BE49-F238E27FC236}">
                <a16:creationId xmlns:a16="http://schemas.microsoft.com/office/drawing/2014/main" id="{00000000-0008-0000-1700-000005000000}"/>
              </a:ext>
            </a:extLst>
          </xdr:cNvPr>
          <xdr:cNvGraphicFramePr>
            <a:graphicFrameLocks/>
          </xdr:cNvGraphicFramePr>
        </xdr:nvGraphicFramePr>
        <xdr:xfrm>
          <a:off x="7855060" y="14957274"/>
          <a:ext cx="4187759" cy="3672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90486</xdr:rowOff>
    </xdr:from>
    <xdr:to>
      <xdr:col>7</xdr:col>
      <xdr:colOff>347663</xdr:colOff>
      <xdr:row>22</xdr:row>
      <xdr:rowOff>95249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157162</xdr:rowOff>
    </xdr:from>
    <xdr:to>
      <xdr:col>6</xdr:col>
      <xdr:colOff>533401</xdr:colOff>
      <xdr:row>35</xdr:row>
      <xdr:rowOff>19050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38693</xdr:rowOff>
    </xdr:from>
    <xdr:to>
      <xdr:col>8</xdr:col>
      <xdr:colOff>278081</xdr:colOff>
      <xdr:row>31</xdr:row>
      <xdr:rowOff>141401</xdr:rowOff>
    </xdr:to>
    <xdr:grpSp>
      <xdr:nvGrpSpPr>
        <xdr:cNvPr id="5" name="Gruppo 4">
          <a:extLst>
            <a:ext uri="{FF2B5EF4-FFF2-40B4-BE49-F238E27FC236}">
              <a16:creationId xmlns:a16="http://schemas.microsoft.com/office/drawing/2014/main" id="{00000000-0008-0000-1B00-000005000000}"/>
            </a:ext>
          </a:extLst>
        </xdr:cNvPr>
        <xdr:cNvGrpSpPr/>
      </xdr:nvGrpSpPr>
      <xdr:grpSpPr>
        <a:xfrm>
          <a:off x="0" y="229193"/>
          <a:ext cx="8688656" cy="5817708"/>
          <a:chOff x="554935" y="278298"/>
          <a:chExt cx="8552407" cy="5817708"/>
        </a:xfrm>
      </xdr:grpSpPr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3" name="Grafico 3">
                <a:extLst>
                  <a:ext uri="{FF2B5EF4-FFF2-40B4-BE49-F238E27FC236}">
                    <a16:creationId xmlns:a16="http://schemas.microsoft.com/office/drawing/2014/main" id="{5AEAAD68-CAA9-7207-5376-AC7709CFE89E}"/>
                  </a:ext>
                </a:extLst>
              </xdr:cNvPr>
              <xdr:cNvGraphicFramePr/>
            </xdr:nvGraphicFramePr>
            <xdr:xfrm>
              <a:off x="554935" y="278298"/>
              <a:ext cx="4320000" cy="5817707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1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554935" y="278298"/>
                <a:ext cx="4320000" cy="5817707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it-IT" sz="1100"/>
                  <a:t>Il grafico non è disponibile in questa versione di Excel.
Se si modifica questa forma o si salva la cartella di lavoro in un formato di file diverso, il grafico verrà danneggiato in modo permanente.</a:t>
                </a:r>
              </a:p>
            </xdr:txBody>
          </xdr:sp>
        </mc:Fallback>
      </mc:AlternateContent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4" name="Grafico 4">
                <a:extLst>
                  <a:ext uri="{FF2B5EF4-FFF2-40B4-BE49-F238E27FC236}">
                    <a16:creationId xmlns:a16="http://schemas.microsoft.com/office/drawing/2014/main" id="{A3A2D657-A22F-618B-8356-4AB468A271B6}"/>
                  </a:ext>
                </a:extLst>
              </xdr:cNvPr>
              <xdr:cNvGraphicFramePr/>
            </xdr:nvGraphicFramePr>
            <xdr:xfrm>
              <a:off x="4787342" y="278299"/>
              <a:ext cx="4320000" cy="5817707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2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4787342" y="278299"/>
                <a:ext cx="4320000" cy="5817707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it-IT" sz="1100"/>
                  <a:t>Il grafico non è disponibile in questa versione di Excel.
Se si modifica questa forma o si salva la cartella di lavoro in un formato di file diverso, il grafico verrà danneggiato in modo permanente.</a:t>
                </a:r>
              </a:p>
            </xdr:txBody>
          </xdr:sp>
        </mc:Fallback>
      </mc:AlternateContent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46981</xdr:colOff>
      <xdr:row>0</xdr:row>
      <xdr:rowOff>163963</xdr:rowOff>
    </xdr:from>
    <xdr:to>
      <xdr:col>7</xdr:col>
      <xdr:colOff>13607</xdr:colOff>
      <xdr:row>19</xdr:row>
      <xdr:rowOff>54428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152400</xdr:rowOff>
    </xdr:from>
    <xdr:to>
      <xdr:col>6</xdr:col>
      <xdr:colOff>285750</xdr:colOff>
      <xdr:row>14</xdr:row>
      <xdr:rowOff>107650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9338</xdr:colOff>
      <xdr:row>1</xdr:row>
      <xdr:rowOff>18566</xdr:rowOff>
    </xdr:from>
    <xdr:to>
      <xdr:col>8</xdr:col>
      <xdr:colOff>507949</xdr:colOff>
      <xdr:row>11</xdr:row>
      <xdr:rowOff>156144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9338" y="209066"/>
          <a:ext cx="5927861" cy="2337853"/>
          <a:chOff x="14104621" y="2659380"/>
          <a:chExt cx="9797399" cy="2736002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GraphicFramePr/>
        </xdr:nvGraphicFramePr>
        <xdr:xfrm>
          <a:off x="14104621" y="2659382"/>
          <a:ext cx="6624001" cy="2736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GraphicFramePr>
            <a:graphicFrameLocks/>
          </xdr:cNvGraphicFramePr>
        </xdr:nvGraphicFramePr>
        <xdr:xfrm>
          <a:off x="20734020" y="2659380"/>
          <a:ext cx="3168000" cy="2736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122946</xdr:rowOff>
    </xdr:from>
    <xdr:to>
      <xdr:col>11</xdr:col>
      <xdr:colOff>41275</xdr:colOff>
      <xdr:row>66</xdr:row>
      <xdr:rowOff>111041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A08ED423-F7DB-422B-B856-99DA1830DB6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503946"/>
              <a:ext cx="12452350" cy="1218009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2</xdr:col>
      <xdr:colOff>1373094</xdr:colOff>
      <xdr:row>4</xdr:row>
      <xdr:rowOff>67235</xdr:rowOff>
    </xdr:from>
    <xdr:to>
      <xdr:col>12</xdr:col>
      <xdr:colOff>489085</xdr:colOff>
      <xdr:row>25</xdr:row>
      <xdr:rowOff>144421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2345516</xdr:colOff>
      <xdr:row>2</xdr:row>
      <xdr:rowOff>34169</xdr:rowOff>
    </xdr:from>
    <xdr:to>
      <xdr:col>23</xdr:col>
      <xdr:colOff>119062</xdr:colOff>
      <xdr:row>56</xdr:row>
      <xdr:rowOff>187169</xdr:rowOff>
    </xdr:to>
    <xdr:grpSp>
      <xdr:nvGrpSpPr>
        <xdr:cNvPr id="5" name="Gruppo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pSpPr/>
      </xdr:nvGrpSpPr>
      <xdr:grpSpPr>
        <a:xfrm>
          <a:off x="2345516" y="415169"/>
          <a:ext cx="15632921" cy="10440000"/>
          <a:chOff x="2345516" y="415169"/>
          <a:chExt cx="15632921" cy="10440000"/>
        </a:xfrm>
      </xdr:grpSpPr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4" name="Grafico 3">
                <a:extLst>
                  <a:ext uri="{FF2B5EF4-FFF2-40B4-BE49-F238E27FC236}">
                    <a16:creationId xmlns:a16="http://schemas.microsoft.com/office/drawing/2014/main" id="{4665D87E-2F1B-1A29-09D7-6E3133D7B6AD}"/>
                  </a:ext>
                </a:extLst>
              </xdr:cNvPr>
              <xdr:cNvGraphicFramePr/>
            </xdr:nvGraphicFramePr>
            <xdr:xfrm>
              <a:off x="10001250" y="415169"/>
              <a:ext cx="7977187" cy="10440000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1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0001250" y="415169"/>
                <a:ext cx="7977187" cy="1044000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it-IT" sz="1100"/>
                  <a:t>Il grafico non è disponibile in questa versione di Excel.
Se si modifica questa forma o si salva la cartella di lavoro in un formato di file diverso, il grafico verrà danneggiato in modo permanente.</a:t>
                </a:r>
              </a:p>
            </xdr:txBody>
          </xdr:sp>
        </mc:Fallback>
      </mc:AlternateContent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3" name="Grafico 2">
                <a:extLst>
                  <a:ext uri="{FF2B5EF4-FFF2-40B4-BE49-F238E27FC236}">
                    <a16:creationId xmlns:a16="http://schemas.microsoft.com/office/drawing/2014/main" id="{F418E4B7-5F85-5BA6-ECBB-743E94580DE6}"/>
                  </a:ext>
                </a:extLst>
              </xdr:cNvPr>
              <xdr:cNvGraphicFramePr/>
            </xdr:nvGraphicFramePr>
            <xdr:xfrm>
              <a:off x="2345516" y="415169"/>
              <a:ext cx="7822405" cy="10440000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2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2345516" y="415169"/>
                <a:ext cx="7822405" cy="1044000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it-IT" sz="1100"/>
                  <a:t>Il grafico non è disponibile in questa versione di Excel.
Se si modifica questa forma o si salva la cartella di lavoro in un formato di file diverso, il grafico verrà danneggiato in modo permanente.</a:t>
                </a:r>
              </a:p>
            </xdr:txBody>
          </xdr:sp>
        </mc:Fallback>
      </mc:AlternateContent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36195</xdr:rowOff>
    </xdr:from>
    <xdr:to>
      <xdr:col>4</xdr:col>
      <xdr:colOff>363856</xdr:colOff>
      <xdr:row>16</xdr:row>
      <xdr:rowOff>58695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pSpPr/>
      </xdr:nvGrpSpPr>
      <xdr:grpSpPr>
        <a:xfrm>
          <a:off x="0" y="226695"/>
          <a:ext cx="6174106" cy="2880000"/>
          <a:chOff x="5234940" y="3356610"/>
          <a:chExt cx="6342733" cy="3337560"/>
        </a:xfrm>
      </xdr:grpSpPr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00000000-0008-0000-0A00-000004000000}"/>
              </a:ext>
            </a:extLst>
          </xdr:cNvPr>
          <xdr:cNvGraphicFramePr/>
        </xdr:nvGraphicFramePr>
        <xdr:xfrm>
          <a:off x="5234940" y="3356610"/>
          <a:ext cx="3730095" cy="33337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Grafico 4">
            <a:extLst>
              <a:ext uri="{FF2B5EF4-FFF2-40B4-BE49-F238E27FC236}">
                <a16:creationId xmlns:a16="http://schemas.microsoft.com/office/drawing/2014/main" id="{00000000-0008-0000-0A00-000005000000}"/>
              </a:ext>
            </a:extLst>
          </xdr:cNvPr>
          <xdr:cNvGraphicFramePr>
            <a:graphicFrameLocks/>
          </xdr:cNvGraphicFramePr>
        </xdr:nvGraphicFramePr>
        <xdr:xfrm>
          <a:off x="8663740" y="3360420"/>
          <a:ext cx="2913933" cy="33337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146685</xdr:rowOff>
    </xdr:from>
    <xdr:to>
      <xdr:col>8</xdr:col>
      <xdr:colOff>502812</xdr:colOff>
      <xdr:row>11</xdr:row>
      <xdr:rowOff>97497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pSpPr/>
      </xdr:nvGrpSpPr>
      <xdr:grpSpPr>
        <a:xfrm>
          <a:off x="0" y="146685"/>
          <a:ext cx="5932062" cy="2341587"/>
          <a:chOff x="14218920" y="5661660"/>
          <a:chExt cx="9789780" cy="2739810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00000000-0008-0000-0B00-000003000000}"/>
              </a:ext>
            </a:extLst>
          </xdr:cNvPr>
          <xdr:cNvGraphicFramePr/>
        </xdr:nvGraphicFramePr>
        <xdr:xfrm>
          <a:off x="14218920" y="5665470"/>
          <a:ext cx="6624000" cy="2736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00000000-0008-0000-0B00-000004000000}"/>
              </a:ext>
            </a:extLst>
          </xdr:cNvPr>
          <xdr:cNvGraphicFramePr>
            <a:graphicFrameLocks/>
          </xdr:cNvGraphicFramePr>
        </xdr:nvGraphicFramePr>
        <xdr:xfrm>
          <a:off x="20840700" y="5661660"/>
          <a:ext cx="3168000" cy="2736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8756</xdr:rowOff>
    </xdr:from>
    <xdr:to>
      <xdr:col>12</xdr:col>
      <xdr:colOff>514350</xdr:colOff>
      <xdr:row>46</xdr:row>
      <xdr:rowOff>133350</xdr:rowOff>
    </xdr:to>
    <xdr:grpSp>
      <xdr:nvGrpSpPr>
        <xdr:cNvPr id="8" name="Gruppo 4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GrpSpPr/>
      </xdr:nvGrpSpPr>
      <xdr:grpSpPr>
        <a:xfrm>
          <a:off x="0" y="199256"/>
          <a:ext cx="9639300" cy="8982844"/>
          <a:chOff x="3133724" y="332606"/>
          <a:chExt cx="6085922" cy="10791149"/>
        </a:xfrm>
      </xdr:grpSpPr>
      <xdr:graphicFrame macro="">
        <xdr:nvGraphicFramePr>
          <xdr:cNvPr id="9" name="Grafico 2">
            <a:extLst>
              <a:ext uri="{FF2B5EF4-FFF2-40B4-BE49-F238E27FC236}">
                <a16:creationId xmlns:a16="http://schemas.microsoft.com/office/drawing/2014/main" id="{00000000-0008-0000-0D00-000009000000}"/>
              </a:ext>
            </a:extLst>
          </xdr:cNvPr>
          <xdr:cNvGraphicFramePr>
            <a:graphicFrameLocks/>
          </xdr:cNvGraphicFramePr>
        </xdr:nvGraphicFramePr>
        <xdr:xfrm>
          <a:off x="3133724" y="332606"/>
          <a:ext cx="6084000" cy="54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" name="Grafico 3">
            <a:extLst>
              <a:ext uri="{FF2B5EF4-FFF2-40B4-BE49-F238E27FC236}">
                <a16:creationId xmlns:a16="http://schemas.microsoft.com/office/drawing/2014/main" id="{00000000-0008-0000-0D00-00000A000000}"/>
              </a:ext>
            </a:extLst>
          </xdr:cNvPr>
          <xdr:cNvGraphicFramePr>
            <a:graphicFrameLocks/>
          </xdr:cNvGraphicFramePr>
        </xdr:nvGraphicFramePr>
        <xdr:xfrm>
          <a:off x="3135646" y="5723755"/>
          <a:ext cx="6084000" cy="54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874346</xdr:colOff>
      <xdr:row>19</xdr:row>
      <xdr:rowOff>36146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2240</xdr:colOff>
      <xdr:row>1</xdr:row>
      <xdr:rowOff>25773</xdr:rowOff>
    </xdr:from>
    <xdr:to>
      <xdr:col>10</xdr:col>
      <xdr:colOff>39440</xdr:colOff>
      <xdr:row>21</xdr:row>
      <xdr:rowOff>154773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526BBEB-77EF-4635-A86D-41F17883E63D}" name="Tabella19" displayName="Tabella19" ref="A2:G7" headerRowDxfId="12" dataDxfId="10" totalsRowDxfId="8" headerRowBorderDxfId="11" tableBorderDxfId="9" headerRowCellStyle="Normale 4">
  <tableColumns count="7">
    <tableColumn id="1" xr3:uid="{FED5798C-12CD-4720-8169-60AF5520A464}" name="Corso di studi" totalsRowLabel="Totale" dataDxfId="7" dataCellStyle="Normale 4"/>
    <tableColumn id="2" xr3:uid="{AA1C7E75-161D-4902-A962-87857F27BA45}" name="a.a. 2021/222" dataDxfId="6" dataCellStyle="Normale 4"/>
    <tableColumn id="6" xr3:uid="{5CE21D48-4A8E-42F4-9FC1-569E55715594}" name="%" dataDxfId="5" dataCellStyle="Percentuale"/>
    <tableColumn id="3" xr3:uid="{D4D4B739-ADB5-40DE-95EA-E9423BE44FCE}" name="a.a. 2011/12" dataDxfId="4" dataCellStyle="Normale 4"/>
    <tableColumn id="7" xr3:uid="{BB716156-34CA-41B3-BBB7-F57C3B01477E}" name="%2" dataDxfId="3" dataCellStyle="Percentuale"/>
    <tableColumn id="4" xr3:uid="{05875FF8-1072-4C27-A956-D8610C3D0D0D}" name="Variazione" dataDxfId="2" dataCellStyle="Normale 4"/>
    <tableColumn id="5" xr3:uid="{FD6460D9-05EE-4BBF-B49E-349AEBBF65FF}" name="Var. %" totalsRowFunction="sum" dataDxfId="1" totalsRowDxfId="0" dataCellStyle="Percentuale"/>
  </tableColumns>
  <tableStyleInfo name="Stile Rapporto biennale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D6936-599F-47FA-9884-F3323DDE9853}">
  <dimension ref="A1:A38"/>
  <sheetViews>
    <sheetView tabSelected="1" workbookViewId="0"/>
  </sheetViews>
  <sheetFormatPr defaultRowHeight="15" x14ac:dyDescent="0.25"/>
  <cols>
    <col min="1" max="1" width="170.85546875" bestFit="1" customWidth="1"/>
  </cols>
  <sheetData>
    <row r="1" spans="1:1" x14ac:dyDescent="0.25">
      <c r="A1" s="384" t="s">
        <v>0</v>
      </c>
    </row>
    <row r="2" spans="1:1" x14ac:dyDescent="0.25">
      <c r="A2" s="384" t="s">
        <v>1</v>
      </c>
    </row>
    <row r="3" spans="1:1" x14ac:dyDescent="0.25">
      <c r="A3" s="384"/>
    </row>
    <row r="4" spans="1:1" x14ac:dyDescent="0.25">
      <c r="A4" s="384"/>
    </row>
    <row r="5" spans="1:1" x14ac:dyDescent="0.25">
      <c r="A5" s="384"/>
    </row>
    <row r="6" spans="1:1" x14ac:dyDescent="0.25">
      <c r="A6" s="384"/>
    </row>
    <row r="7" spans="1:1" x14ac:dyDescent="0.25">
      <c r="A7" s="384"/>
    </row>
    <row r="8" spans="1:1" x14ac:dyDescent="0.25">
      <c r="A8" s="383" t="s">
        <v>2</v>
      </c>
    </row>
    <row r="9" spans="1:1" x14ac:dyDescent="0.25">
      <c r="A9" s="383" t="s">
        <v>3</v>
      </c>
    </row>
    <row r="10" spans="1:1" x14ac:dyDescent="0.25">
      <c r="A10" s="383" t="s">
        <v>4</v>
      </c>
    </row>
    <row r="11" spans="1:1" x14ac:dyDescent="0.25">
      <c r="A11" s="383" t="s">
        <v>5</v>
      </c>
    </row>
    <row r="12" spans="1:1" x14ac:dyDescent="0.25">
      <c r="A12" s="383" t="s">
        <v>6</v>
      </c>
    </row>
    <row r="13" spans="1:1" x14ac:dyDescent="0.25">
      <c r="A13" s="383" t="s">
        <v>7</v>
      </c>
    </row>
    <row r="14" spans="1:1" x14ac:dyDescent="0.25">
      <c r="A14" s="383" t="s">
        <v>8</v>
      </c>
    </row>
    <row r="15" spans="1:1" x14ac:dyDescent="0.25">
      <c r="A15" s="383" t="s">
        <v>9</v>
      </c>
    </row>
    <row r="16" spans="1:1" x14ac:dyDescent="0.25">
      <c r="A16" s="383" t="s">
        <v>10</v>
      </c>
    </row>
    <row r="17" spans="1:1" x14ac:dyDescent="0.25">
      <c r="A17" s="383" t="s">
        <v>11</v>
      </c>
    </row>
    <row r="18" spans="1:1" x14ac:dyDescent="0.25">
      <c r="A18" s="383" t="s">
        <v>12</v>
      </c>
    </row>
    <row r="19" spans="1:1" x14ac:dyDescent="0.25">
      <c r="A19" s="383" t="s">
        <v>13</v>
      </c>
    </row>
    <row r="20" spans="1:1" x14ac:dyDescent="0.25">
      <c r="A20" s="383" t="s">
        <v>14</v>
      </c>
    </row>
    <row r="21" spans="1:1" x14ac:dyDescent="0.25">
      <c r="A21" s="383" t="s">
        <v>15</v>
      </c>
    </row>
    <row r="22" spans="1:1" x14ac:dyDescent="0.25">
      <c r="A22" s="383" t="s">
        <v>16</v>
      </c>
    </row>
    <row r="23" spans="1:1" x14ac:dyDescent="0.25">
      <c r="A23" s="383" t="s">
        <v>17</v>
      </c>
    </row>
    <row r="24" spans="1:1" x14ac:dyDescent="0.25">
      <c r="A24" s="383" t="s">
        <v>18</v>
      </c>
    </row>
    <row r="25" spans="1:1" x14ac:dyDescent="0.25">
      <c r="A25" s="383" t="s">
        <v>19</v>
      </c>
    </row>
    <row r="26" spans="1:1" x14ac:dyDescent="0.25">
      <c r="A26" s="383" t="s">
        <v>20</v>
      </c>
    </row>
    <row r="27" spans="1:1" x14ac:dyDescent="0.25">
      <c r="A27" s="383" t="s">
        <v>21</v>
      </c>
    </row>
    <row r="28" spans="1:1" x14ac:dyDescent="0.25">
      <c r="A28" s="383" t="s">
        <v>22</v>
      </c>
    </row>
    <row r="29" spans="1:1" x14ac:dyDescent="0.25">
      <c r="A29" s="383" t="s">
        <v>23</v>
      </c>
    </row>
    <row r="30" spans="1:1" x14ac:dyDescent="0.25">
      <c r="A30" s="383" t="s">
        <v>24</v>
      </c>
    </row>
    <row r="31" spans="1:1" x14ac:dyDescent="0.25">
      <c r="A31" s="383" t="s">
        <v>25</v>
      </c>
    </row>
    <row r="32" spans="1:1" x14ac:dyDescent="0.25">
      <c r="A32" s="383" t="s">
        <v>26</v>
      </c>
    </row>
    <row r="33" spans="1:1" x14ac:dyDescent="0.25">
      <c r="A33" s="383" t="s">
        <v>27</v>
      </c>
    </row>
    <row r="34" spans="1:1" x14ac:dyDescent="0.25">
      <c r="A34" s="383" t="s">
        <v>28</v>
      </c>
    </row>
    <row r="35" spans="1:1" x14ac:dyDescent="0.25">
      <c r="A35" s="383" t="s">
        <v>29</v>
      </c>
    </row>
    <row r="36" spans="1:1" x14ac:dyDescent="0.25">
      <c r="A36" s="383" t="s">
        <v>30</v>
      </c>
    </row>
    <row r="37" spans="1:1" x14ac:dyDescent="0.25">
      <c r="A37" s="383" t="s">
        <v>31</v>
      </c>
    </row>
    <row r="38" spans="1:1" x14ac:dyDescent="0.25">
      <c r="A38" s="383" t="s">
        <v>32</v>
      </c>
    </row>
  </sheetData>
  <hyperlinks>
    <hyperlink ref="A8" location="Fig.1.2.1!A1" display="Figura 1.2.1 – Immatricolati e iscritti alle università negli ultimi 10 anni" xr:uid="{FA2E1FFD-FA26-415C-A539-50AEF1E3C240}"/>
    <hyperlink ref="A9" location="Tab.1.2.1!A1" display="Tabella 1.2.1 – Iscritti alle università per tipo di corso di studi (a.a. 2021/22 vs a.a. 2011/12)" xr:uid="{FD0D73FD-2075-43C5-9AD0-51BAF78DF895}"/>
    <hyperlink ref="A10" location="'Fig. 1.2.2'!A1" display="Figura 1.2.2 – Iscritti alle università tradizionali e telematiche (a.a. 2021/22 vs a.a. 2011/12)" xr:uid="{4838260E-E5DB-43D3-A97D-BCB446131D88}"/>
    <hyperlink ref="A11" location="Tab.1.2.2!A1" display="Tabella 1.2.2 – Iscritti per tipo di ateneo, per regolarità di anni di iscrizione e classe di età (a.a. 2021/22 vs a.a. 2011/12)" xr:uid="{20EF75C1-8CC8-4601-990B-521B867033E9}"/>
    <hyperlink ref="A12" location="Tab.1.2.3!A1" display="Tabella 1.2.3 – Università statali: iscritti regolari e oltre la durata normale per area geografica dell’ateneo (a.a. 2021/22 vs a.a. 2011/12)" xr:uid="{630E0721-02E3-433F-89C0-97A8D68132CF}"/>
    <hyperlink ref="A13" location="Tab.1.2.4!A1" display="Tabella 1.2.4 – Iscritti alle università per area disciplinare (a.a. 2021/22 vs a.a. 2011/12)" xr:uid="{9AEC551D-DC46-48FE-95D3-96EF9F34590A}"/>
    <hyperlink ref="A14" location="Tab.1.2.5!A1" display="Tabella 1.2.5 – Iscritti alle università tradizionali per area geografica di sede del corso di studi (a.a. 2021/22 vs a.a. 2011/12)" xr:uid="{129D5FCE-2F99-4F26-B90A-91432EB49963}"/>
    <hyperlink ref="A15" location="Fig.1.2.3!A1" display="Figura 1.2.3 – Università tradizionali: numero di studenti iscritti per sede del corso di studi a livello regionale (a.a. 2021/22)" xr:uid="{7C1806BC-1FD2-405B-BFA5-B66188AE14BD}"/>
    <hyperlink ref="A16" location="Fig.1.2.4!A1" display="Figura 1.2.4 – Variazione del numero di iscritti per sede del corso di studi a livello regionale negli ultimi 10 anni" xr:uid="{F2A46565-1DA9-4736-A95B-A499AD46DDA1}"/>
    <hyperlink ref="A17" location="Fig.1.2.5!A1" display="Figura 1.2.5 – Numero e tipologia di iscritti alle università telematiche (a.a. 2021/22 vs a.a. 2011/12)" xr:uid="{71729E75-A6E9-4EED-985C-D995FEAF1508}"/>
    <hyperlink ref="A18" location="Fig.1.2.6!A1" display="Figura 1.2.6 – Immatricolati alle università tradizionali e telematiche (a.a. 2021/22 vs a.a. 2011/12)" xr:uid="{2287DC4B-38D4-4A43-A994-A8188CC5AE56}"/>
    <hyperlink ref="A19" location="Tab.1.2.6!A1" display="Tabella 1.2.6 – Immatricolati alle università tradizionali e telematiche per area geografica di residenza (a.a. 2021/22 vs. a.a. 2011/12)" xr:uid="{B34F8578-33F8-41A6-A542-E4B5C6B30AE6}"/>
    <hyperlink ref="A20" location="Fig.1.2.7!A1" display="Figura 1.2.7 – Immatricolati per provenienza geografica (solo Italia) dall’a.a. 2011/12 all’a.a. 2021/22" xr:uid="{6A45DB33-DEFB-45FD-BB5F-16034F0872B2}"/>
    <hyperlink ref="A21" location="Tab.1.2.7!A1" display="Tabella 1.2.7 – Mobilità degli studenti immatricolati alle università tradizionali (a.a. 2021/22)" xr:uid="{E0C5769A-F471-4310-8618-D0670725A192}"/>
    <hyperlink ref="A22" location="Fig.1.2.8!A1" display="Figura 1.2.8 – Università tradizionali: immatricolazioni e saldo migratorio (a.a. 2021/22)" xr:uid="{F4667F6B-0E06-43BF-A7A6-66F4CB424657}"/>
    <hyperlink ref="A23" location="Fig.1.2.9!A1" display="Figura 1.2.9 – Università tradizionali: composizione degli immatricolati per regione di residenza (a.a. 2021/22)" xr:uid="{CC411FB9-FE64-4A0C-A51F-CA614D1DF39D}"/>
    <hyperlink ref="A24" location="Tab.1.2.8!A1" display="Tabella 1.2.8 – Atenei tradizionali: immatricolati residenti in ingresso e uscita e regioni di riferimento (a.a. 2021/22)" xr:uid="{6430D240-B233-4BF7-A4B4-B45A37A6DF4D}"/>
    <hyperlink ref="A25" location="Fig.1.2.10!A1" display="Figura 1.2.10 – Università tradizionali: numero di immatricolati per area geografica di residenza e per sede del corso di studi negli ultimi 10 anni" xr:uid="{169A16AD-ED14-4A7B-AB2E-A52E9B98BD4D}"/>
    <hyperlink ref="A26" location="Fig.1.2.11!A1" display="Figura 1.2.11 – Diplomati alla scuola secondaria di II grado e immatricolati (anni 2011/12-2021/22)" xr:uid="{24BE5540-F4E2-41D3-A687-6B231C0665C3}"/>
    <hyperlink ref="A27" location="Fig.1.2.12!A1" display="Figura 1.2.12 – Caratteristiche degli immatricolati (età e diploma di scuola secondaria di II grado, a.a. 2021/22)" xr:uid="{9DA0B14E-0DFA-4CB1-9035-DE8216DFC418}"/>
    <hyperlink ref="A28" location="Fig.1.2.13!A1" display="Figura 1.2.13 – Abbandono del percorso universitario tra I e II anno di corso, per coorte di immatricolati e tipo di corso" xr:uid="{E9074B25-B90D-4FE3-BD7A-1A513E63DDE4}"/>
    <hyperlink ref="A29" location="Fig.1.2.14!A1" display="Figura 1.2.14 – Abbandono dei corsi di laurea triennali dopo 3, 4 e 6 anni per coorte di immatricolati" xr:uid="{6F7F7630-FC85-434D-8797-EA7ED0E3AC71}"/>
    <hyperlink ref="A30" location="Fig.1.2.15!A1" display="Figura 1.2.15 – Laurea triennale: tasso di abbandono tra I e II anno di corso degli immatricolati nell’a.a. 2020/21 per tipo di diploma, per area geografica di diploma e per ateneo di iscrizione" xr:uid="{3FF434DD-803D-4E25-A90F-E0F34DFDC71C}"/>
    <hyperlink ref="A31" location="Tab.1.2.9!A1" display="Tabella 1.2.9 – Università tradizionali: saldo migratorio nel passaggio dalla laurea triennale alla laurea magistrale (a.a. 2021/22)" xr:uid="{E61C204A-EE14-42D8-9D97-7CE0D394835E}"/>
    <hyperlink ref="A32" location="Tab.1.2.10!A1" display="Tabella 1.2.10– Posti disponibili in residenze universitarie (anno 2023) rispetto agli studenti fuorisede (a.a. 2021/22)" xr:uid="{D9C3E6C0-D1A3-4846-B9FE-80E75893D535}"/>
    <hyperlink ref="A33" location="Fig.1.2.16!A1" display="Figura 1.2.16 – Fondo integrativo Statale (FIS) (anni 2012-2022)" xr:uid="{43027D05-8006-4AE5-8623-FDC657D7EE4D}"/>
    <hyperlink ref="A34" location="Fig.1.2.17!A1" display="Figura 1.2.17 – Rapporto beneficiari/idonei alla borsa di studio (anni 2012 e 2021)" xr:uid="{320EF7EA-0F20-4534-9B0E-EE260CCE4F53}"/>
    <hyperlink ref="A35" location="Tab.1.2.11!A1" display="Tabella 1.2.11 – Università statali: andamento delle tasse universitarie e degli esoneri totali dal 2015 al 2021" xr:uid="{2E601D44-CBC6-4837-8043-5C0AF8CA3C64}"/>
    <hyperlink ref="A36" location="Tab.1.2.12!A1" display="Tabella 1.2.12 – Università statali: % studenti esonerati dalle tasse universitarie e importo medio (anni 2021, 2016 e 2015)" xr:uid="{43EC8278-56FD-4DA0-B7E3-EF69A2966296}"/>
    <hyperlink ref="A37" location="Fig.1.2.18!A1" display="Figura 1.2.18 – Andamento esoneri totali dal pagamento delle tasse universitarie (aa.aa. 2014/15-2020/21)" xr:uid="{BF2D365C-0268-4603-B7C1-17C3D1D36675}"/>
    <hyperlink ref="A38" location="'Fig 1.2.19'!A1" display="Figura 1.2.19 – Andamento nati in Italia (1982-2021), immatricolati e immatricolati 19-enni nati in Italia (aa.aa. 2001/02-2021/22)" xr:uid="{C7808366-8D14-4C37-89EF-AF64866044A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EF261-4FED-411B-8263-FDEF8C42EF48}">
  <sheetPr codeName="Foglio9"/>
  <dimension ref="A62:S88"/>
  <sheetViews>
    <sheetView showGridLines="0" zoomScaleNormal="100" workbookViewId="0"/>
  </sheetViews>
  <sheetFormatPr defaultColWidth="8.5703125" defaultRowHeight="15" x14ac:dyDescent="0.25"/>
  <cols>
    <col min="1" max="1" width="41" style="1" customWidth="1"/>
    <col min="2" max="3" width="23.42578125" style="1" customWidth="1"/>
    <col min="4" max="4" width="17.140625" style="1" customWidth="1"/>
    <col min="5" max="16384" width="8.5703125" style="1"/>
  </cols>
  <sheetData>
    <row r="62" spans="1:5" x14ac:dyDescent="0.25">
      <c r="A62" s="288"/>
      <c r="B62" s="433" t="s">
        <v>96</v>
      </c>
      <c r="C62" s="433" t="s">
        <v>97</v>
      </c>
      <c r="D62" s="288"/>
      <c r="E62" s="288"/>
    </row>
    <row r="63" spans="1:5" x14ac:dyDescent="0.25">
      <c r="A63" s="287" t="s">
        <v>98</v>
      </c>
      <c r="B63" s="287" t="s">
        <v>99</v>
      </c>
      <c r="C63" s="287" t="s">
        <v>100</v>
      </c>
      <c r="D63" s="287" t="s">
        <v>101</v>
      </c>
      <c r="E63" s="288" t="s">
        <v>54</v>
      </c>
    </row>
    <row r="64" spans="1:5" x14ac:dyDescent="0.25">
      <c r="A64" s="289" t="s">
        <v>102</v>
      </c>
      <c r="B64" s="290">
        <v>63078</v>
      </c>
      <c r="C64" s="290">
        <v>43971</v>
      </c>
      <c r="D64" s="291">
        <v>-19107</v>
      </c>
      <c r="E64" s="292">
        <v>-0.30291068201274612</v>
      </c>
    </row>
    <row r="65" spans="1:19" x14ac:dyDescent="0.25">
      <c r="A65" s="289" t="s">
        <v>103</v>
      </c>
      <c r="B65" s="290">
        <v>9058</v>
      </c>
      <c r="C65" s="290">
        <v>6833</v>
      </c>
      <c r="D65" s="291">
        <v>-2225</v>
      </c>
      <c r="E65" s="292">
        <v>-0.24563921395451535</v>
      </c>
    </row>
    <row r="66" spans="1:19" x14ac:dyDescent="0.25">
      <c r="A66" s="289" t="s">
        <v>104</v>
      </c>
      <c r="B66" s="290">
        <v>52031</v>
      </c>
      <c r="C66" s="290">
        <v>41389</v>
      </c>
      <c r="D66" s="291">
        <v>-10642</v>
      </c>
      <c r="E66" s="292">
        <v>-0.20453191366685244</v>
      </c>
    </row>
    <row r="67" spans="1:19" x14ac:dyDescent="0.25">
      <c r="A67" s="289" t="s">
        <v>105</v>
      </c>
      <c r="B67" s="290">
        <v>193321</v>
      </c>
      <c r="C67" s="290">
        <v>169057</v>
      </c>
      <c r="D67" s="291">
        <v>-24264</v>
      </c>
      <c r="E67" s="292">
        <v>-0.12551145504109745</v>
      </c>
    </row>
    <row r="68" spans="1:19" x14ac:dyDescent="0.25">
      <c r="A68" s="289" t="s">
        <v>106</v>
      </c>
      <c r="B68" s="290">
        <v>146237</v>
      </c>
      <c r="C68" s="290">
        <v>177357</v>
      </c>
      <c r="D68" s="291">
        <v>31120</v>
      </c>
      <c r="E68" s="292">
        <v>0.21280524080772992</v>
      </c>
    </row>
    <row r="69" spans="1:19" x14ac:dyDescent="0.25">
      <c r="A69" s="289" t="s">
        <v>107</v>
      </c>
      <c r="B69" s="290">
        <v>33565</v>
      </c>
      <c r="C69" s="290">
        <v>30761</v>
      </c>
      <c r="D69" s="291">
        <v>-2804</v>
      </c>
      <c r="E69" s="292">
        <v>-8.3539401161924626E-2</v>
      </c>
    </row>
    <row r="70" spans="1:19" x14ac:dyDescent="0.25">
      <c r="A70" s="289" t="s">
        <v>108</v>
      </c>
      <c r="B70" s="290">
        <v>225300</v>
      </c>
      <c r="C70" s="290">
        <v>219540</v>
      </c>
      <c r="D70" s="291">
        <v>-5760</v>
      </c>
      <c r="E70" s="292">
        <v>-2.5565912117177098E-2</v>
      </c>
    </row>
    <row r="71" spans="1:19" x14ac:dyDescent="0.25">
      <c r="A71" s="289" t="s">
        <v>109</v>
      </c>
      <c r="B71" s="290">
        <v>35350</v>
      </c>
      <c r="C71" s="290">
        <v>33392</v>
      </c>
      <c r="D71" s="291">
        <v>-1958</v>
      </c>
      <c r="E71" s="292">
        <v>-5.5388967468175392E-2</v>
      </c>
    </row>
    <row r="72" spans="1:19" x14ac:dyDescent="0.25">
      <c r="A72" s="289" t="s">
        <v>110</v>
      </c>
      <c r="B72" s="290">
        <v>245662</v>
      </c>
      <c r="C72" s="290">
        <v>289616</v>
      </c>
      <c r="D72" s="291">
        <v>43954</v>
      </c>
      <c r="E72" s="292">
        <v>0.17892063078538806</v>
      </c>
    </row>
    <row r="73" spans="1:19" x14ac:dyDescent="0.25">
      <c r="A73" s="289" t="s">
        <v>111</v>
      </c>
      <c r="B73" s="290">
        <v>48576</v>
      </c>
      <c r="C73" s="290">
        <v>46959</v>
      </c>
      <c r="D73" s="291">
        <v>-1617</v>
      </c>
      <c r="E73" s="292">
        <v>-3.3288043478260872E-2</v>
      </c>
    </row>
    <row r="74" spans="1:19" x14ac:dyDescent="0.25">
      <c r="A74" s="289" t="s">
        <v>112</v>
      </c>
      <c r="B74" s="290">
        <v>9360</v>
      </c>
      <c r="C74" s="290">
        <v>7811</v>
      </c>
      <c r="D74" s="291">
        <v>-1549</v>
      </c>
      <c r="E74" s="292">
        <v>-0.16549145299145299</v>
      </c>
    </row>
    <row r="75" spans="1:19" x14ac:dyDescent="0.25">
      <c r="A75" s="289" t="s">
        <v>113</v>
      </c>
      <c r="B75" s="290">
        <v>104638</v>
      </c>
      <c r="C75" s="290">
        <v>129499</v>
      </c>
      <c r="D75" s="291">
        <v>24861</v>
      </c>
      <c r="E75" s="292">
        <v>0.23759055027810164</v>
      </c>
    </row>
    <row r="76" spans="1:19" x14ac:dyDescent="0.25">
      <c r="A76" s="289" t="s">
        <v>114</v>
      </c>
      <c r="B76" s="290">
        <v>97899</v>
      </c>
      <c r="C76" s="290">
        <v>84961</v>
      </c>
      <c r="D76" s="291">
        <v>-12938</v>
      </c>
      <c r="E76" s="292">
        <v>-0.13215661038417145</v>
      </c>
    </row>
    <row r="77" spans="1:19" x14ac:dyDescent="0.25">
      <c r="A77" s="289" t="s">
        <v>115</v>
      </c>
      <c r="B77" s="290">
        <v>43514</v>
      </c>
      <c r="C77" s="290">
        <v>38252</v>
      </c>
      <c r="D77" s="291">
        <v>-5262</v>
      </c>
      <c r="E77" s="292">
        <v>-0.12092659833616767</v>
      </c>
    </row>
    <row r="78" spans="1:19" x14ac:dyDescent="0.25">
      <c r="A78" s="289" t="s">
        <v>116</v>
      </c>
      <c r="B78" s="290">
        <v>138197</v>
      </c>
      <c r="C78" s="290">
        <v>112449</v>
      </c>
      <c r="D78" s="291">
        <v>-25748</v>
      </c>
      <c r="E78" s="292">
        <v>-0.18631374052982336</v>
      </c>
    </row>
    <row r="79" spans="1:19" x14ac:dyDescent="0.25">
      <c r="A79" s="289" t="s">
        <v>117</v>
      </c>
      <c r="B79" s="290">
        <v>117891</v>
      </c>
      <c r="C79" s="290">
        <v>119545</v>
      </c>
      <c r="D79" s="291">
        <v>1654</v>
      </c>
      <c r="E79" s="292">
        <v>1.4029908983722252E-2</v>
      </c>
      <c r="S79" s="120"/>
    </row>
    <row r="80" spans="1:19" x14ac:dyDescent="0.25">
      <c r="A80" s="289" t="s">
        <v>118</v>
      </c>
      <c r="B80" s="290">
        <v>21008</v>
      </c>
      <c r="C80" s="290">
        <v>22644</v>
      </c>
      <c r="D80" s="290">
        <v>1517</v>
      </c>
      <c r="E80" s="292">
        <v>7.2210586443259714E-2</v>
      </c>
    </row>
    <row r="81" spans="1:5" x14ac:dyDescent="0.25">
      <c r="A81" s="289" t="s">
        <v>119</v>
      </c>
      <c r="B81" s="290">
        <v>27572</v>
      </c>
      <c r="C81" s="290">
        <v>29591</v>
      </c>
      <c r="D81" s="291">
        <v>2019</v>
      </c>
      <c r="E81" s="292">
        <v>7.3226461627738285E-2</v>
      </c>
    </row>
    <row r="82" spans="1:5" x14ac:dyDescent="0.25">
      <c r="A82" s="289" t="s">
        <v>120</v>
      </c>
      <c r="B82" s="290">
        <v>1381</v>
      </c>
      <c r="C82" s="290">
        <v>1112</v>
      </c>
      <c r="D82" s="291">
        <v>-269</v>
      </c>
      <c r="E82" s="292">
        <v>-0.1947863866763215</v>
      </c>
    </row>
    <row r="83" spans="1:5" x14ac:dyDescent="0.25">
      <c r="A83" s="289" t="s">
        <v>121</v>
      </c>
      <c r="B83" s="290">
        <v>109092</v>
      </c>
      <c r="C83" s="290">
        <v>120758</v>
      </c>
      <c r="D83" s="291">
        <v>11666</v>
      </c>
      <c r="E83" s="292">
        <v>0.10693726396069372</v>
      </c>
    </row>
    <row r="84" spans="1:5" x14ac:dyDescent="0.25">
      <c r="A84" s="286" t="s">
        <v>59</v>
      </c>
      <c r="B84" s="296">
        <v>1722730</v>
      </c>
      <c r="C84" s="296">
        <v>1725497</v>
      </c>
      <c r="D84" s="296">
        <v>2767</v>
      </c>
      <c r="E84" s="297">
        <v>1.6061715997283382E-3</v>
      </c>
    </row>
    <row r="86" spans="1:5" x14ac:dyDescent="0.25">
      <c r="A86" s="272" t="s">
        <v>47</v>
      </c>
    </row>
    <row r="88" spans="1:5" x14ac:dyDescent="0.25">
      <c r="A88" s="478" t="s">
        <v>300</v>
      </c>
    </row>
  </sheetData>
  <mergeCells count="1">
    <mergeCell ref="B62:C62"/>
  </mergeCells>
  <hyperlinks>
    <hyperlink ref="A88" location="Indice!A1" display="Indice" xr:uid="{D5B9E283-AD6F-4173-A4FB-5F663FF29E2B}"/>
  </hyperlinks>
  <pageMargins left="0.7" right="0.7" top="0.75" bottom="0.75" header="0.3" footer="0.3"/>
  <pageSetup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3C45E-0E05-4049-AEAA-41F4DCF00FD7}">
  <sheetPr codeName="Foglio10"/>
  <dimension ref="A20:G27"/>
  <sheetViews>
    <sheetView zoomScaleNormal="100" workbookViewId="0"/>
  </sheetViews>
  <sheetFormatPr defaultColWidth="9.140625" defaultRowHeight="15" x14ac:dyDescent="0.25"/>
  <cols>
    <col min="1" max="1" width="49.42578125" style="8" customWidth="1"/>
    <col min="2" max="2" width="13" style="8" bestFit="1" customWidth="1"/>
    <col min="3" max="3" width="11.140625" style="8" customWidth="1"/>
    <col min="4" max="4" width="13.5703125" style="8" customWidth="1"/>
    <col min="5" max="5" width="11.5703125" style="8" bestFit="1" customWidth="1"/>
    <col min="6" max="6" width="14" style="8" customWidth="1"/>
    <col min="7" max="7" width="15" style="8" customWidth="1"/>
    <col min="8" max="16384" width="9.140625" style="8"/>
  </cols>
  <sheetData>
    <row r="20" spans="1:7" x14ac:dyDescent="0.25">
      <c r="A20" s="298" t="s">
        <v>122</v>
      </c>
      <c r="B20" s="299" t="s">
        <v>36</v>
      </c>
      <c r="C20" s="299" t="s">
        <v>50</v>
      </c>
      <c r="D20" s="299" t="s">
        <v>46</v>
      </c>
      <c r="E20" s="299" t="s">
        <v>50</v>
      </c>
      <c r="F20" s="300"/>
      <c r="G20" s="300"/>
    </row>
    <row r="21" spans="1:7" x14ac:dyDescent="0.2">
      <c r="A21" s="159" t="s">
        <v>123</v>
      </c>
      <c r="B21" s="301">
        <v>17860</v>
      </c>
      <c r="C21" s="302">
        <v>0.40748345881816106</v>
      </c>
      <c r="D21" s="301">
        <v>101296</v>
      </c>
      <c r="E21" s="302">
        <v>0.45234150676306284</v>
      </c>
      <c r="F21" s="300"/>
      <c r="G21" s="300"/>
    </row>
    <row r="22" spans="1:7" x14ac:dyDescent="0.25">
      <c r="A22" s="159" t="s">
        <v>124</v>
      </c>
      <c r="B22" s="303">
        <v>25970</v>
      </c>
      <c r="C22" s="302">
        <v>0.59251654118183894</v>
      </c>
      <c r="D22" s="303">
        <v>122641</v>
      </c>
      <c r="E22" s="302">
        <v>0.54765849323693716</v>
      </c>
      <c r="F22" s="300"/>
      <c r="G22" s="300"/>
    </row>
    <row r="23" spans="1:7" x14ac:dyDescent="0.25">
      <c r="A23" s="298" t="s">
        <v>125</v>
      </c>
      <c r="B23" s="304">
        <v>43830</v>
      </c>
      <c r="C23" s="305">
        <v>1</v>
      </c>
      <c r="D23" s="304">
        <v>223937</v>
      </c>
      <c r="E23" s="305">
        <v>1</v>
      </c>
      <c r="F23" s="300"/>
      <c r="G23" s="300"/>
    </row>
    <row r="24" spans="1:7" x14ac:dyDescent="0.25">
      <c r="A24" s="300"/>
      <c r="B24" s="300"/>
      <c r="C24" s="300"/>
      <c r="D24" s="300"/>
      <c r="E24" s="300"/>
      <c r="F24" s="300"/>
      <c r="G24" s="300"/>
    </row>
    <row r="25" spans="1:7" x14ac:dyDescent="0.2">
      <c r="A25" s="272" t="s">
        <v>47</v>
      </c>
      <c r="B25" s="300"/>
      <c r="C25" s="300"/>
      <c r="D25" s="300"/>
      <c r="E25" s="300"/>
      <c r="F25" s="300"/>
      <c r="G25" s="300"/>
    </row>
    <row r="27" spans="1:7" x14ac:dyDescent="0.25">
      <c r="A27" s="478" t="s">
        <v>300</v>
      </c>
    </row>
  </sheetData>
  <hyperlinks>
    <hyperlink ref="A27" location="Indice!A1" display="Indice" xr:uid="{0D0F395F-AAC0-4797-B0DD-D52B72C1F07F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D7F41-3C1B-42AB-907F-62F9400A4356}">
  <sheetPr codeName="Foglio11"/>
  <dimension ref="A3:T48"/>
  <sheetViews>
    <sheetView zoomScaleNormal="100" workbookViewId="0"/>
  </sheetViews>
  <sheetFormatPr defaultColWidth="9.140625" defaultRowHeight="15" x14ac:dyDescent="0.25"/>
  <cols>
    <col min="1" max="1" width="15" style="94" customWidth="1"/>
    <col min="2" max="5" width="9.140625" style="94"/>
    <col min="6" max="6" width="11.5703125" style="94" bestFit="1" customWidth="1"/>
    <col min="7" max="10" width="9.140625" style="94"/>
    <col min="11" max="11" width="25" style="94" customWidth="1"/>
    <col min="12" max="12" width="17" style="94" customWidth="1"/>
    <col min="13" max="13" width="15.5703125" style="94" customWidth="1"/>
    <col min="14" max="14" width="14.42578125" style="94" customWidth="1"/>
    <col min="15" max="15" width="11" style="94" customWidth="1"/>
    <col min="16" max="16" width="13.42578125" style="94" customWidth="1"/>
    <col min="17" max="17" width="14.7109375" style="94" customWidth="1"/>
    <col min="18" max="18" width="12.5703125" style="94" customWidth="1"/>
    <col min="19" max="16384" width="9.140625" style="94"/>
  </cols>
  <sheetData>
    <row r="3" spans="1:20" x14ac:dyDescent="0.25">
      <c r="F3" s="108"/>
      <c r="K3" s="122"/>
      <c r="L3" s="123"/>
      <c r="M3" s="123"/>
      <c r="N3" s="123"/>
      <c r="O3" s="123"/>
      <c r="P3" s="123"/>
      <c r="Q3" s="123"/>
    </row>
    <row r="4" spans="1:20" x14ac:dyDescent="0.25">
      <c r="F4" s="107"/>
      <c r="K4" s="124"/>
      <c r="L4" s="125"/>
      <c r="M4" s="126"/>
      <c r="N4" s="125"/>
      <c r="O4" s="127"/>
      <c r="P4" s="128"/>
      <c r="Q4" s="129"/>
      <c r="S4" s="102"/>
      <c r="T4" s="102"/>
    </row>
    <row r="5" spans="1:20" x14ac:dyDescent="0.25">
      <c r="F5" s="107"/>
      <c r="G5" s="106"/>
      <c r="H5" s="106"/>
      <c r="I5" s="106"/>
      <c r="J5" s="105"/>
      <c r="K5" s="124"/>
      <c r="L5" s="125"/>
      <c r="M5" s="126"/>
      <c r="N5" s="125"/>
      <c r="O5" s="127"/>
      <c r="P5" s="128"/>
      <c r="Q5" s="129"/>
      <c r="S5" s="102"/>
      <c r="T5" s="102"/>
    </row>
    <row r="6" spans="1:20" x14ac:dyDescent="0.25">
      <c r="G6" s="104"/>
      <c r="K6" s="124"/>
      <c r="L6" s="125"/>
      <c r="M6" s="126"/>
      <c r="N6" s="125"/>
      <c r="O6" s="127"/>
      <c r="P6" s="128"/>
      <c r="Q6" s="129"/>
      <c r="S6" s="102"/>
      <c r="T6" s="102"/>
    </row>
    <row r="7" spans="1:20" x14ac:dyDescent="0.25">
      <c r="A7" s="103"/>
      <c r="K7" s="124"/>
      <c r="L7" s="125"/>
      <c r="M7" s="126"/>
      <c r="N7" s="125"/>
      <c r="O7" s="127"/>
      <c r="P7" s="128"/>
      <c r="Q7" s="129"/>
      <c r="S7" s="102"/>
      <c r="T7" s="102"/>
    </row>
    <row r="8" spans="1:20" x14ac:dyDescent="0.25">
      <c r="K8" s="130"/>
      <c r="L8" s="107"/>
      <c r="M8" s="131"/>
      <c r="N8" s="107"/>
      <c r="O8" s="131"/>
      <c r="P8" s="132"/>
      <c r="Q8" s="133"/>
      <c r="S8" s="102"/>
      <c r="T8" s="102"/>
    </row>
    <row r="9" spans="1:20" s="9" customFormat="1" x14ac:dyDescent="0.25">
      <c r="A9" s="101"/>
    </row>
    <row r="10" spans="1:20" s="9" customFormat="1" x14ac:dyDescent="0.25"/>
    <row r="11" spans="1:20" s="9" customFormat="1" ht="38.25" customHeight="1" x14ac:dyDescent="0.25">
      <c r="A11" s="100"/>
      <c r="B11" s="99"/>
      <c r="C11" s="99"/>
      <c r="D11" s="99"/>
      <c r="E11" s="99"/>
      <c r="K11" s="122"/>
      <c r="L11" s="123"/>
      <c r="M11" s="123"/>
      <c r="N11" s="123"/>
      <c r="O11" s="123"/>
    </row>
    <row r="12" spans="1:20" s="9" customFormat="1" x14ac:dyDescent="0.25">
      <c r="A12" s="98"/>
      <c r="B12" s="96"/>
      <c r="C12" s="96"/>
      <c r="D12" s="96"/>
      <c r="E12" s="97"/>
      <c r="H12" s="96"/>
      <c r="I12" s="96"/>
      <c r="K12" s="124"/>
      <c r="L12" s="125"/>
      <c r="M12" s="125"/>
      <c r="N12" s="128"/>
      <c r="O12" s="129"/>
    </row>
    <row r="13" spans="1:20" s="9" customFormat="1" x14ac:dyDescent="0.25">
      <c r="A13" s="98"/>
      <c r="B13" s="96"/>
      <c r="C13" s="96"/>
      <c r="D13" s="96"/>
      <c r="E13" s="97"/>
      <c r="H13" s="96"/>
      <c r="I13" s="96"/>
      <c r="K13" s="124"/>
      <c r="L13" s="125"/>
      <c r="M13" s="125"/>
      <c r="N13" s="128"/>
      <c r="O13" s="129"/>
    </row>
    <row r="14" spans="1:20" s="9" customFormat="1" x14ac:dyDescent="0.25">
      <c r="A14" s="278" t="s">
        <v>61</v>
      </c>
      <c r="B14" s="279" t="s">
        <v>36</v>
      </c>
      <c r="C14" s="279" t="s">
        <v>46</v>
      </c>
      <c r="D14" s="279" t="s">
        <v>53</v>
      </c>
      <c r="E14" s="279" t="s">
        <v>54</v>
      </c>
      <c r="K14" s="124"/>
      <c r="L14" s="125"/>
      <c r="M14" s="125"/>
      <c r="N14" s="128"/>
      <c r="O14" s="129"/>
    </row>
    <row r="15" spans="1:20" s="9" customFormat="1" x14ac:dyDescent="0.25">
      <c r="A15" s="394" t="s">
        <v>62</v>
      </c>
      <c r="B15" s="395">
        <v>274952</v>
      </c>
      <c r="C15" s="395">
        <v>306551</v>
      </c>
      <c r="D15" s="396">
        <v>31599</v>
      </c>
      <c r="E15" s="397">
        <v>0.11492551427158194</v>
      </c>
      <c r="K15" s="130"/>
      <c r="L15" s="107"/>
      <c r="M15" s="107"/>
      <c r="N15" s="132"/>
      <c r="O15" s="133"/>
    </row>
    <row r="16" spans="1:20" s="9" customFormat="1" x14ac:dyDescent="0.25">
      <c r="A16" s="394" t="s">
        <v>63</v>
      </c>
      <c r="B16" s="395">
        <v>4587</v>
      </c>
      <c r="C16" s="395">
        <v>24951</v>
      </c>
      <c r="D16" s="396">
        <v>20364</v>
      </c>
      <c r="E16" s="397">
        <v>4.4395029431000657</v>
      </c>
    </row>
    <row r="17" spans="1:15" s="9" customFormat="1" x14ac:dyDescent="0.25">
      <c r="A17" s="280" t="s">
        <v>59</v>
      </c>
      <c r="B17" s="281">
        <v>279539</v>
      </c>
      <c r="C17" s="281">
        <v>331502</v>
      </c>
      <c r="D17" s="282">
        <v>51963</v>
      </c>
      <c r="E17" s="283">
        <v>0.18588819449164518</v>
      </c>
      <c r="K17" s="94"/>
      <c r="L17" s="94"/>
      <c r="M17" s="94"/>
      <c r="N17" s="94"/>
      <c r="O17" s="94"/>
    </row>
    <row r="19" spans="1:15" x14ac:dyDescent="0.25">
      <c r="A19" s="272" t="s">
        <v>47</v>
      </c>
    </row>
    <row r="20" spans="1:15" x14ac:dyDescent="0.25">
      <c r="F20" s="436"/>
      <c r="K20" s="122"/>
      <c r="L20" s="123"/>
      <c r="M20" s="123"/>
      <c r="N20" s="123"/>
      <c r="O20" s="123"/>
    </row>
    <row r="21" spans="1:15" x14ac:dyDescent="0.25">
      <c r="A21" s="478" t="s">
        <v>300</v>
      </c>
      <c r="F21" s="436"/>
      <c r="K21" s="124"/>
      <c r="L21" s="125"/>
      <c r="M21" s="125"/>
      <c r="N21" s="128"/>
      <c r="O21" s="129"/>
    </row>
    <row r="22" spans="1:15" x14ac:dyDescent="0.25">
      <c r="F22" s="436"/>
      <c r="K22" s="124"/>
      <c r="L22" s="125"/>
      <c r="M22" s="125"/>
      <c r="N22" s="128"/>
      <c r="O22" s="129"/>
    </row>
    <row r="23" spans="1:15" x14ac:dyDescent="0.25">
      <c r="F23" s="107"/>
      <c r="K23" s="130"/>
      <c r="L23" s="107"/>
      <c r="M23" s="107"/>
      <c r="N23" s="132"/>
      <c r="O23" s="133"/>
    </row>
    <row r="24" spans="1:15" x14ac:dyDescent="0.25">
      <c r="A24" s="134"/>
      <c r="B24" s="135"/>
      <c r="C24" s="136"/>
      <c r="D24" s="135"/>
      <c r="E24" s="136"/>
      <c r="F24" s="107"/>
    </row>
    <row r="26" spans="1:15" x14ac:dyDescent="0.25">
      <c r="A26" s="137"/>
    </row>
    <row r="28" spans="1:15" x14ac:dyDescent="0.25">
      <c r="A28" s="101"/>
      <c r="B28" s="9"/>
      <c r="C28" s="9"/>
      <c r="D28" s="9"/>
      <c r="E28" s="9"/>
      <c r="F28" s="9"/>
    </row>
    <row r="29" spans="1:15" x14ac:dyDescent="0.25">
      <c r="A29" s="9"/>
      <c r="B29" s="9"/>
      <c r="C29" s="9"/>
      <c r="D29" s="9"/>
      <c r="E29" s="9"/>
      <c r="F29" s="9"/>
    </row>
    <row r="30" spans="1:15" x14ac:dyDescent="0.25">
      <c r="A30" s="437"/>
      <c r="B30" s="435"/>
      <c r="C30" s="435"/>
      <c r="D30" s="435"/>
      <c r="E30" s="435"/>
      <c r="F30" s="435"/>
    </row>
    <row r="31" spans="1:15" x14ac:dyDescent="0.25">
      <c r="A31" s="437"/>
      <c r="B31" s="435"/>
      <c r="C31" s="435"/>
      <c r="D31" s="435"/>
      <c r="E31" s="435"/>
      <c r="F31" s="435"/>
    </row>
    <row r="32" spans="1:15" x14ac:dyDescent="0.25">
      <c r="A32" s="437"/>
      <c r="B32" s="99"/>
      <c r="C32" s="138"/>
      <c r="D32" s="99"/>
      <c r="E32" s="138"/>
      <c r="F32" s="435"/>
    </row>
    <row r="33" spans="1:16" x14ac:dyDescent="0.25">
      <c r="A33" s="98"/>
      <c r="B33" s="96"/>
      <c r="C33" s="136"/>
      <c r="D33" s="96"/>
      <c r="E33" s="136"/>
      <c r="F33" s="97"/>
    </row>
    <row r="34" spans="1:16" x14ac:dyDescent="0.25">
      <c r="A34" s="98"/>
      <c r="B34" s="96"/>
      <c r="C34" s="136"/>
      <c r="D34" s="96"/>
      <c r="E34" s="136"/>
      <c r="F34" s="97"/>
    </row>
    <row r="35" spans="1:16" x14ac:dyDescent="0.25">
      <c r="A35" s="9"/>
      <c r="B35" s="9"/>
      <c r="C35" s="9"/>
      <c r="D35" s="9"/>
      <c r="E35" s="9"/>
      <c r="F35" s="9"/>
    </row>
    <row r="36" spans="1:16" x14ac:dyDescent="0.25">
      <c r="A36" s="95"/>
      <c r="B36" s="9"/>
      <c r="C36" s="9"/>
      <c r="D36" s="9"/>
      <c r="E36" s="9"/>
      <c r="F36" s="9"/>
    </row>
    <row r="37" spans="1:16" x14ac:dyDescent="0.25">
      <c r="K37" s="9"/>
      <c r="L37" s="9"/>
      <c r="M37" s="9"/>
      <c r="N37" s="9"/>
      <c r="O37" s="9"/>
    </row>
    <row r="38" spans="1:16" s="9" customFormat="1" x14ac:dyDescent="0.25">
      <c r="A38" s="101"/>
      <c r="B38" s="101"/>
    </row>
    <row r="39" spans="1:16" s="9" customFormat="1" x14ac:dyDescent="0.25">
      <c r="K39" s="99"/>
      <c r="M39" s="125"/>
    </row>
    <row r="40" spans="1:16" s="9" customFormat="1" ht="24" customHeight="1" x14ac:dyDescent="0.25">
      <c r="A40" s="434"/>
      <c r="B40" s="435"/>
      <c r="C40" s="435"/>
      <c r="D40" s="435"/>
      <c r="E40" s="435"/>
      <c r="F40" s="435"/>
      <c r="G40" s="435"/>
      <c r="H40" s="435"/>
      <c r="I40" s="435"/>
      <c r="J40" s="99"/>
      <c r="K40" s="140"/>
      <c r="L40" s="122"/>
      <c r="M40" s="125"/>
      <c r="N40" s="123"/>
      <c r="O40" s="123"/>
      <c r="P40" s="123"/>
    </row>
    <row r="41" spans="1:16" s="9" customFormat="1" x14ac:dyDescent="0.25">
      <c r="A41" s="434"/>
      <c r="B41" s="139"/>
      <c r="C41" s="141"/>
      <c r="D41" s="139"/>
      <c r="E41" s="140"/>
      <c r="F41" s="139"/>
      <c r="G41" s="140"/>
      <c r="H41" s="139"/>
      <c r="I41" s="140"/>
      <c r="J41" s="139"/>
      <c r="K41" s="142"/>
      <c r="L41" s="124"/>
      <c r="M41" s="135"/>
      <c r="N41" s="135"/>
      <c r="O41" s="128"/>
      <c r="P41" s="129"/>
    </row>
    <row r="42" spans="1:16" s="9" customFormat="1" x14ac:dyDescent="0.25">
      <c r="A42" s="143"/>
      <c r="B42" s="144"/>
      <c r="C42" s="145"/>
      <c r="D42" s="144"/>
      <c r="E42" s="145"/>
      <c r="F42" s="144"/>
      <c r="G42" s="145"/>
      <c r="H42" s="144"/>
      <c r="I42" s="145"/>
      <c r="J42" s="146"/>
      <c r="K42" s="142"/>
      <c r="L42" s="124"/>
      <c r="M42" s="135"/>
      <c r="N42" s="135"/>
      <c r="O42" s="128"/>
      <c r="P42" s="129"/>
    </row>
    <row r="43" spans="1:16" s="9" customFormat="1" x14ac:dyDescent="0.25">
      <c r="A43" s="143"/>
      <c r="B43" s="144"/>
      <c r="C43" s="145"/>
      <c r="D43" s="144"/>
      <c r="E43" s="145"/>
      <c r="F43" s="144"/>
      <c r="G43" s="145"/>
      <c r="H43" s="144"/>
      <c r="I43" s="145"/>
      <c r="J43" s="146"/>
      <c r="L43" s="130"/>
      <c r="M43" s="107"/>
      <c r="N43" s="107"/>
      <c r="O43" s="132"/>
      <c r="P43" s="133"/>
    </row>
    <row r="44" spans="1:16" s="9" customFormat="1" x14ac:dyDescent="0.25"/>
    <row r="45" spans="1:16" s="9" customFormat="1" x14ac:dyDescent="0.25">
      <c r="A45" s="95"/>
      <c r="B45" s="95"/>
      <c r="K45" s="94"/>
      <c r="L45" s="94"/>
      <c r="M45" s="94"/>
      <c r="N45" s="94"/>
      <c r="O45" s="94"/>
    </row>
    <row r="46" spans="1:16" x14ac:dyDescent="0.25">
      <c r="K46" s="9"/>
      <c r="L46" s="9"/>
      <c r="M46" s="9"/>
      <c r="N46" s="9"/>
      <c r="O46" s="9"/>
    </row>
    <row r="47" spans="1:16" s="9" customFormat="1" x14ac:dyDescent="0.25">
      <c r="A47" s="101"/>
      <c r="K47" s="94"/>
    </row>
    <row r="48" spans="1:16" s="9" customFormat="1" x14ac:dyDescent="0.25">
      <c r="K48" s="99"/>
    </row>
  </sheetData>
  <mergeCells count="11">
    <mergeCell ref="F20:F22"/>
    <mergeCell ref="A30:A32"/>
    <mergeCell ref="B30:E30"/>
    <mergeCell ref="F30:F32"/>
    <mergeCell ref="B31:C31"/>
    <mergeCell ref="D31:E31"/>
    <mergeCell ref="A40:A41"/>
    <mergeCell ref="B40:C40"/>
    <mergeCell ref="D40:E40"/>
    <mergeCell ref="F40:G40"/>
    <mergeCell ref="H40:I40"/>
  </mergeCells>
  <hyperlinks>
    <hyperlink ref="A21" location="Indice!A1" display="Indice" xr:uid="{510D87BC-0886-4DB4-B193-26E55CE5D2BD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11EAE-A3DF-488E-B0EE-4B5DA333ECE7}">
  <sheetPr codeName="Foglio12"/>
  <dimension ref="A2:J22"/>
  <sheetViews>
    <sheetView zoomScaleNormal="100" workbookViewId="0"/>
  </sheetViews>
  <sheetFormatPr defaultRowHeight="15" x14ac:dyDescent="0.25"/>
  <cols>
    <col min="1" max="1" width="12.85546875" customWidth="1"/>
    <col min="3" max="10" width="13" customWidth="1"/>
  </cols>
  <sheetData>
    <row r="2" spans="1:10" x14ac:dyDescent="0.25">
      <c r="A2" s="439" t="s">
        <v>61</v>
      </c>
      <c r="B2" s="439" t="s">
        <v>33</v>
      </c>
      <c r="C2" s="438" t="s">
        <v>126</v>
      </c>
      <c r="D2" s="438"/>
      <c r="E2" s="438"/>
      <c r="F2" s="438"/>
      <c r="G2" s="438"/>
      <c r="H2" s="438"/>
      <c r="I2" s="438"/>
      <c r="J2" s="438"/>
    </row>
    <row r="3" spans="1:10" x14ac:dyDescent="0.25">
      <c r="A3" s="439"/>
      <c r="B3" s="439"/>
      <c r="C3" s="50" t="s">
        <v>82</v>
      </c>
      <c r="D3" s="50" t="s">
        <v>83</v>
      </c>
      <c r="E3" s="50" t="s">
        <v>84</v>
      </c>
      <c r="F3" s="50" t="s">
        <v>85</v>
      </c>
      <c r="G3" s="50" t="s">
        <v>86</v>
      </c>
      <c r="H3" s="50" t="s">
        <v>127</v>
      </c>
      <c r="I3" s="50" t="s">
        <v>94</v>
      </c>
      <c r="J3" s="50" t="s">
        <v>59</v>
      </c>
    </row>
    <row r="4" spans="1:10" x14ac:dyDescent="0.25">
      <c r="A4" s="440" t="s">
        <v>62</v>
      </c>
      <c r="B4" s="62" t="s">
        <v>36</v>
      </c>
      <c r="C4" s="11">
        <v>63104</v>
      </c>
      <c r="D4" s="11">
        <v>45945</v>
      </c>
      <c r="E4" s="11">
        <v>55701</v>
      </c>
      <c r="F4" s="11">
        <v>77269</v>
      </c>
      <c r="G4" s="11">
        <v>29506</v>
      </c>
      <c r="H4" s="11">
        <v>3406</v>
      </c>
      <c r="I4" s="63">
        <v>21</v>
      </c>
      <c r="J4" s="11">
        <v>274952</v>
      </c>
    </row>
    <row r="5" spans="1:10" x14ac:dyDescent="0.25">
      <c r="A5" s="440"/>
      <c r="B5" s="62" t="s">
        <v>46</v>
      </c>
      <c r="C5" s="11">
        <v>72400</v>
      </c>
      <c r="D5" s="11">
        <v>54115</v>
      </c>
      <c r="E5" s="11">
        <v>63093</v>
      </c>
      <c r="F5" s="11">
        <v>76790</v>
      </c>
      <c r="G5" s="11">
        <v>32531</v>
      </c>
      <c r="H5" s="11">
        <v>7492</v>
      </c>
      <c r="I5" s="63">
        <v>130</v>
      </c>
      <c r="J5" s="11">
        <v>306551</v>
      </c>
    </row>
    <row r="6" spans="1:10" x14ac:dyDescent="0.25">
      <c r="A6" s="440" t="s">
        <v>63</v>
      </c>
      <c r="B6" s="62" t="s">
        <v>36</v>
      </c>
      <c r="C6" s="63">
        <v>743</v>
      </c>
      <c r="D6" s="63">
        <v>446</v>
      </c>
      <c r="E6" s="11">
        <v>1412</v>
      </c>
      <c r="F6" s="11">
        <v>1274</v>
      </c>
      <c r="G6" s="63">
        <v>630</v>
      </c>
      <c r="H6" s="63">
        <v>70</v>
      </c>
      <c r="I6" s="63">
        <v>12</v>
      </c>
      <c r="J6" s="11">
        <v>4587</v>
      </c>
    </row>
    <row r="7" spans="1:10" x14ac:dyDescent="0.25">
      <c r="A7" s="440"/>
      <c r="B7" s="62" t="s">
        <v>46</v>
      </c>
      <c r="C7" s="11">
        <v>5860</v>
      </c>
      <c r="D7" s="11">
        <v>3273</v>
      </c>
      <c r="E7" s="11">
        <v>4734</v>
      </c>
      <c r="F7" s="11">
        <v>7061</v>
      </c>
      <c r="G7" s="11">
        <v>3625</v>
      </c>
      <c r="H7" s="63">
        <v>396</v>
      </c>
      <c r="I7" s="63">
        <v>2</v>
      </c>
      <c r="J7" s="11">
        <v>24951</v>
      </c>
    </row>
    <row r="8" spans="1:10" x14ac:dyDescent="0.25">
      <c r="A8" s="438" t="s">
        <v>59</v>
      </c>
      <c r="B8" s="5" t="s">
        <v>36</v>
      </c>
      <c r="C8" s="64">
        <v>63847</v>
      </c>
      <c r="D8" s="64">
        <v>46391</v>
      </c>
      <c r="E8" s="64">
        <v>57113</v>
      </c>
      <c r="F8" s="64">
        <v>78543</v>
      </c>
      <c r="G8" s="64">
        <v>30136</v>
      </c>
      <c r="H8" s="64">
        <v>3476</v>
      </c>
      <c r="I8" s="65">
        <v>33</v>
      </c>
      <c r="J8" s="64">
        <v>279539</v>
      </c>
    </row>
    <row r="9" spans="1:10" x14ac:dyDescent="0.25">
      <c r="A9" s="438"/>
      <c r="B9" s="5" t="s">
        <v>46</v>
      </c>
      <c r="C9" s="64">
        <v>78260</v>
      </c>
      <c r="D9" s="64">
        <v>57388</v>
      </c>
      <c r="E9" s="64">
        <v>67827</v>
      </c>
      <c r="F9" s="64">
        <v>83851</v>
      </c>
      <c r="G9" s="64">
        <v>36156</v>
      </c>
      <c r="H9" s="64">
        <v>7888</v>
      </c>
      <c r="I9" s="65">
        <v>132</v>
      </c>
      <c r="J9" s="64">
        <v>331502</v>
      </c>
    </row>
    <row r="10" spans="1:10" x14ac:dyDescent="0.25">
      <c r="A10" s="441"/>
      <c r="B10" s="441"/>
      <c r="C10" s="441"/>
      <c r="D10" s="441"/>
      <c r="E10" s="441"/>
      <c r="F10" s="441"/>
      <c r="G10" s="441"/>
      <c r="H10" s="441"/>
      <c r="I10" s="441"/>
      <c r="J10" s="441"/>
    </row>
    <row r="11" spans="1:10" x14ac:dyDescent="0.25">
      <c r="A11" s="439" t="s">
        <v>61</v>
      </c>
      <c r="B11" s="439" t="s">
        <v>33</v>
      </c>
      <c r="C11" s="438" t="s">
        <v>128</v>
      </c>
      <c r="D11" s="438"/>
      <c r="E11" s="438"/>
      <c r="F11" s="438"/>
      <c r="G11" s="438"/>
      <c r="H11" s="438"/>
      <c r="I11" s="438"/>
      <c r="J11" s="438"/>
    </row>
    <row r="12" spans="1:10" x14ac:dyDescent="0.25">
      <c r="A12" s="439"/>
      <c r="B12" s="439"/>
      <c r="C12" s="50" t="s">
        <v>82</v>
      </c>
      <c r="D12" s="50" t="s">
        <v>83</v>
      </c>
      <c r="E12" s="50" t="s">
        <v>84</v>
      </c>
      <c r="F12" s="50" t="s">
        <v>85</v>
      </c>
      <c r="G12" s="50" t="s">
        <v>86</v>
      </c>
      <c r="H12" s="50" t="s">
        <v>127</v>
      </c>
      <c r="I12" s="50" t="s">
        <v>94</v>
      </c>
      <c r="J12" s="50" t="s">
        <v>59</v>
      </c>
    </row>
    <row r="13" spans="1:10" x14ac:dyDescent="0.25">
      <c r="A13" s="440" t="s">
        <v>62</v>
      </c>
      <c r="B13" s="62" t="s">
        <v>36</v>
      </c>
      <c r="C13" s="66">
        <v>0.23</v>
      </c>
      <c r="D13" s="66">
        <v>0.16700000000000001</v>
      </c>
      <c r="E13" s="66">
        <v>0.20300000000000001</v>
      </c>
      <c r="F13" s="66">
        <v>0.28100000000000003</v>
      </c>
      <c r="G13" s="66">
        <v>0.107</v>
      </c>
      <c r="H13" s="66">
        <v>1.2E-2</v>
      </c>
      <c r="I13" s="66">
        <v>0</v>
      </c>
      <c r="J13" s="66">
        <v>1</v>
      </c>
    </row>
    <row r="14" spans="1:10" x14ac:dyDescent="0.25">
      <c r="A14" s="440"/>
      <c r="B14" s="62" t="s">
        <v>46</v>
      </c>
      <c r="C14" s="66">
        <v>0.23599999999999999</v>
      </c>
      <c r="D14" s="66">
        <v>0.17699999999999999</v>
      </c>
      <c r="E14" s="66">
        <v>0.20599999999999999</v>
      </c>
      <c r="F14" s="66">
        <v>0.25</v>
      </c>
      <c r="G14" s="66">
        <v>0.106</v>
      </c>
      <c r="H14" s="66">
        <v>2.4E-2</v>
      </c>
      <c r="I14" s="66">
        <v>0</v>
      </c>
      <c r="J14" s="66">
        <v>1</v>
      </c>
    </row>
    <row r="15" spans="1:10" x14ac:dyDescent="0.25">
      <c r="A15" s="440" t="s">
        <v>63</v>
      </c>
      <c r="B15" s="62" t="s">
        <v>36</v>
      </c>
      <c r="C15" s="66">
        <v>0.16200000000000001</v>
      </c>
      <c r="D15" s="66">
        <v>9.7000000000000003E-2</v>
      </c>
      <c r="E15" s="66">
        <v>0.308</v>
      </c>
      <c r="F15" s="66">
        <v>0.27800000000000002</v>
      </c>
      <c r="G15" s="66">
        <v>0.13700000000000001</v>
      </c>
      <c r="H15" s="66">
        <v>1.4999999999999999E-2</v>
      </c>
      <c r="I15" s="66">
        <v>3.0000000000000001E-3</v>
      </c>
      <c r="J15" s="66">
        <v>1</v>
      </c>
    </row>
    <row r="16" spans="1:10" x14ac:dyDescent="0.25">
      <c r="A16" s="440"/>
      <c r="B16" s="62" t="s">
        <v>46</v>
      </c>
      <c r="C16" s="66">
        <v>0.23499999999999999</v>
      </c>
      <c r="D16" s="66">
        <v>0.13100000000000001</v>
      </c>
      <c r="E16" s="66">
        <v>0.19</v>
      </c>
      <c r="F16" s="66">
        <v>0.28299999999999997</v>
      </c>
      <c r="G16" s="66">
        <v>0.14499999999999999</v>
      </c>
      <c r="H16" s="66">
        <v>1.6E-2</v>
      </c>
      <c r="I16" s="66">
        <v>0</v>
      </c>
      <c r="J16" s="66">
        <v>1</v>
      </c>
    </row>
    <row r="17" spans="1:10" x14ac:dyDescent="0.25">
      <c r="A17" s="438" t="s">
        <v>59</v>
      </c>
      <c r="B17" s="5" t="s">
        <v>36</v>
      </c>
      <c r="C17" s="67">
        <v>0.22800000000000001</v>
      </c>
      <c r="D17" s="67">
        <v>0.16600000000000001</v>
      </c>
      <c r="E17" s="67">
        <v>0.20399999999999999</v>
      </c>
      <c r="F17" s="67">
        <v>0.28100000000000003</v>
      </c>
      <c r="G17" s="67">
        <v>0.108</v>
      </c>
      <c r="H17" s="67">
        <v>1.2E-2</v>
      </c>
      <c r="I17" s="67">
        <v>0</v>
      </c>
      <c r="J17" s="67">
        <v>1</v>
      </c>
    </row>
    <row r="18" spans="1:10" x14ac:dyDescent="0.25">
      <c r="A18" s="438"/>
      <c r="B18" s="5" t="s">
        <v>46</v>
      </c>
      <c r="C18" s="67">
        <v>0.23599999999999999</v>
      </c>
      <c r="D18" s="67">
        <v>0.17299999999999999</v>
      </c>
      <c r="E18" s="67">
        <v>0.20499999999999999</v>
      </c>
      <c r="F18" s="67">
        <v>0.253</v>
      </c>
      <c r="G18" s="67">
        <v>0.109</v>
      </c>
      <c r="H18" s="67">
        <v>2.4E-2</v>
      </c>
      <c r="I18" s="67">
        <v>0</v>
      </c>
      <c r="J18" s="67">
        <v>1</v>
      </c>
    </row>
    <row r="20" spans="1:10" x14ac:dyDescent="0.25">
      <c r="A20" s="272" t="s">
        <v>47</v>
      </c>
    </row>
    <row r="22" spans="1:10" x14ac:dyDescent="0.25">
      <c r="A22" s="478" t="s">
        <v>300</v>
      </c>
    </row>
  </sheetData>
  <mergeCells count="13">
    <mergeCell ref="A17:A18"/>
    <mergeCell ref="A2:A3"/>
    <mergeCell ref="B2:B3"/>
    <mergeCell ref="C2:J2"/>
    <mergeCell ref="A4:A5"/>
    <mergeCell ref="A6:A7"/>
    <mergeCell ref="A8:A9"/>
    <mergeCell ref="A11:A12"/>
    <mergeCell ref="B11:B12"/>
    <mergeCell ref="C11:J11"/>
    <mergeCell ref="A13:A14"/>
    <mergeCell ref="A15:A16"/>
    <mergeCell ref="A10:J10"/>
  </mergeCells>
  <hyperlinks>
    <hyperlink ref="A22" location="Indice!A1" display="Indice" xr:uid="{86238529-A8F0-49F2-A597-76B5EF39458D}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3B0F7-BEB1-463D-A58E-F2A61156B242}">
  <sheetPr codeName="Foglio13"/>
  <dimension ref="A1:S79"/>
  <sheetViews>
    <sheetView zoomScaleNormal="100" workbookViewId="0"/>
  </sheetViews>
  <sheetFormatPr defaultColWidth="9.140625" defaultRowHeight="15" x14ac:dyDescent="0.25"/>
  <cols>
    <col min="1" max="1" width="27.85546875" style="94" customWidth="1"/>
    <col min="2" max="2" width="10.42578125" style="94" customWidth="1"/>
    <col min="3" max="10" width="9.140625" style="94"/>
    <col min="11" max="11" width="14.42578125" style="94" customWidth="1"/>
    <col min="12" max="12" width="11" style="94" customWidth="1"/>
    <col min="13" max="16384" width="9.140625" style="94"/>
  </cols>
  <sheetData>
    <row r="1" spans="4:6" x14ac:dyDescent="0.25">
      <c r="D1" s="158"/>
      <c r="F1" s="158"/>
    </row>
    <row r="26" spans="1:12" x14ac:dyDescent="0.25">
      <c r="A26" s="147"/>
    </row>
    <row r="28" spans="1:12" ht="38.1" customHeight="1" x14ac:dyDescent="0.25">
      <c r="L28" s="150"/>
    </row>
    <row r="49" spans="1:19" x14ac:dyDescent="0.25">
      <c r="B49" s="442" t="s">
        <v>129</v>
      </c>
      <c r="C49" s="443"/>
      <c r="D49" s="443"/>
      <c r="E49" s="443"/>
      <c r="F49" s="443"/>
      <c r="G49" s="443"/>
      <c r="H49" s="443"/>
      <c r="I49" s="444"/>
      <c r="L49" s="442" t="s">
        <v>130</v>
      </c>
      <c r="M49" s="443"/>
      <c r="N49" s="443"/>
      <c r="O49" s="443"/>
      <c r="P49" s="443"/>
      <c r="Q49" s="443"/>
      <c r="R49" s="443"/>
      <c r="S49" s="444"/>
    </row>
    <row r="50" spans="1:19" x14ac:dyDescent="0.25">
      <c r="A50" s="148" t="s">
        <v>131</v>
      </c>
      <c r="B50" s="149" t="s">
        <v>82</v>
      </c>
      <c r="C50" s="149" t="s">
        <v>83</v>
      </c>
      <c r="D50" s="149" t="s">
        <v>84</v>
      </c>
      <c r="E50" s="149" t="s">
        <v>85</v>
      </c>
      <c r="F50" s="149" t="s">
        <v>86</v>
      </c>
      <c r="G50" s="149" t="s">
        <v>127</v>
      </c>
      <c r="H50" s="149" t="s">
        <v>94</v>
      </c>
      <c r="I50" s="149" t="s">
        <v>59</v>
      </c>
      <c r="K50" s="148" t="s">
        <v>131</v>
      </c>
      <c r="L50" s="149" t="s">
        <v>82</v>
      </c>
      <c r="M50" s="149" t="s">
        <v>83</v>
      </c>
      <c r="N50" s="149" t="s">
        <v>84</v>
      </c>
      <c r="O50" s="149" t="s">
        <v>85</v>
      </c>
      <c r="P50" s="149" t="s">
        <v>86</v>
      </c>
      <c r="Q50" s="149" t="s">
        <v>127</v>
      </c>
      <c r="R50" s="149" t="s">
        <v>94</v>
      </c>
      <c r="S50" s="149" t="s">
        <v>59</v>
      </c>
    </row>
    <row r="51" spans="1:19" x14ac:dyDescent="0.25">
      <c r="A51" s="151" t="s">
        <v>36</v>
      </c>
      <c r="B51" s="152">
        <v>63104</v>
      </c>
      <c r="C51" s="152">
        <v>45945</v>
      </c>
      <c r="D51" s="152">
        <v>55701</v>
      </c>
      <c r="E51" s="152">
        <v>77269</v>
      </c>
      <c r="F51" s="152">
        <v>29506</v>
      </c>
      <c r="G51" s="152">
        <v>3406</v>
      </c>
      <c r="H51" s="153">
        <v>21</v>
      </c>
      <c r="I51" s="154">
        <f>SUM(B51:H51)</f>
        <v>274952</v>
      </c>
      <c r="K51" s="151" t="s">
        <v>36</v>
      </c>
      <c r="L51" s="155">
        <v>100</v>
      </c>
      <c r="M51" s="155">
        <v>100</v>
      </c>
      <c r="N51" s="155">
        <v>100</v>
      </c>
      <c r="O51" s="155">
        <v>100</v>
      </c>
      <c r="P51" s="155">
        <v>100</v>
      </c>
      <c r="Q51" s="155">
        <v>100</v>
      </c>
      <c r="R51" s="155">
        <v>100</v>
      </c>
      <c r="S51" s="155">
        <v>100</v>
      </c>
    </row>
    <row r="52" spans="1:19" x14ac:dyDescent="0.25">
      <c r="A52" s="151" t="s">
        <v>37</v>
      </c>
      <c r="B52" s="156">
        <v>61759</v>
      </c>
      <c r="C52" s="156">
        <v>44943</v>
      </c>
      <c r="D52" s="156">
        <v>53762</v>
      </c>
      <c r="E52" s="156">
        <v>73319</v>
      </c>
      <c r="F52" s="156">
        <v>28711</v>
      </c>
      <c r="G52" s="156">
        <v>3390</v>
      </c>
      <c r="H52" s="157">
        <v>13</v>
      </c>
      <c r="I52" s="154">
        <f t="shared" ref="I52:I61" si="0">SUM(B52:H52)</f>
        <v>265897</v>
      </c>
      <c r="K52" s="151" t="s">
        <v>37</v>
      </c>
      <c r="L52" s="155">
        <v>97.868597870182555</v>
      </c>
      <c r="M52" s="155">
        <v>97.81913157035585</v>
      </c>
      <c r="N52" s="155">
        <v>96.518913484497588</v>
      </c>
      <c r="O52" s="155">
        <v>94.887988714749767</v>
      </c>
      <c r="P52" s="155">
        <v>97.305632752660472</v>
      </c>
      <c r="Q52" s="155">
        <v>99.530240751614798</v>
      </c>
      <c r="R52" s="155">
        <v>61.904761904761905</v>
      </c>
      <c r="S52" s="155">
        <v>96.706697896360097</v>
      </c>
    </row>
    <row r="53" spans="1:19" x14ac:dyDescent="0.25">
      <c r="A53" s="151" t="s">
        <v>38</v>
      </c>
      <c r="B53" s="156">
        <v>62240</v>
      </c>
      <c r="C53" s="156">
        <v>45065</v>
      </c>
      <c r="D53" s="156">
        <v>53166</v>
      </c>
      <c r="E53" s="156">
        <v>71698</v>
      </c>
      <c r="F53" s="156">
        <v>28467</v>
      </c>
      <c r="G53" s="156">
        <v>3254</v>
      </c>
      <c r="H53" s="157">
        <v>19</v>
      </c>
      <c r="I53" s="154">
        <f t="shared" si="0"/>
        <v>263909</v>
      </c>
      <c r="K53" s="151" t="s">
        <v>38</v>
      </c>
      <c r="L53" s="155">
        <v>98.630831643002026</v>
      </c>
      <c r="M53" s="155">
        <v>98.084666449015117</v>
      </c>
      <c r="N53" s="155">
        <v>95.448914741207517</v>
      </c>
      <c r="O53" s="155">
        <v>92.790122817688854</v>
      </c>
      <c r="P53" s="155">
        <v>96.478682301904698</v>
      </c>
      <c r="Q53" s="155">
        <v>95.537287140340581</v>
      </c>
      <c r="R53" s="155">
        <v>90.476190476190482</v>
      </c>
      <c r="S53" s="155">
        <v>95.983662602927055</v>
      </c>
    </row>
    <row r="54" spans="1:19" x14ac:dyDescent="0.25">
      <c r="A54" s="151" t="s">
        <v>39</v>
      </c>
      <c r="B54" s="156">
        <v>62970</v>
      </c>
      <c r="C54" s="156">
        <v>45140</v>
      </c>
      <c r="D54" s="156">
        <v>54064</v>
      </c>
      <c r="E54" s="156">
        <v>70417</v>
      </c>
      <c r="F54" s="156">
        <v>28140</v>
      </c>
      <c r="G54" s="156">
        <v>3121</v>
      </c>
      <c r="H54" s="157">
        <v>8</v>
      </c>
      <c r="I54" s="154">
        <f t="shared" si="0"/>
        <v>263860</v>
      </c>
      <c r="K54" s="151" t="s">
        <v>39</v>
      </c>
      <c r="L54" s="155">
        <v>99.787652129817445</v>
      </c>
      <c r="M54" s="155">
        <v>98.247905103928616</v>
      </c>
      <c r="N54" s="155">
        <v>97.061094055762027</v>
      </c>
      <c r="O54" s="155">
        <v>91.132278145181118</v>
      </c>
      <c r="P54" s="155">
        <v>95.370433132244287</v>
      </c>
      <c r="Q54" s="155">
        <v>91.632413388138573</v>
      </c>
      <c r="R54" s="155">
        <v>38.095238095238095</v>
      </c>
      <c r="S54" s="155">
        <v>95.965841310483285</v>
      </c>
    </row>
    <row r="55" spans="1:19" x14ac:dyDescent="0.25">
      <c r="A55" s="151" t="s">
        <v>40</v>
      </c>
      <c r="B55" s="156">
        <v>64714</v>
      </c>
      <c r="C55" s="156">
        <v>47105</v>
      </c>
      <c r="D55" s="156">
        <v>54572</v>
      </c>
      <c r="E55" s="156">
        <v>69999</v>
      </c>
      <c r="F55" s="156">
        <v>28575</v>
      </c>
      <c r="G55" s="156">
        <v>3387</v>
      </c>
      <c r="H55" s="157">
        <v>29</v>
      </c>
      <c r="I55" s="154">
        <f t="shared" si="0"/>
        <v>268381</v>
      </c>
      <c r="K55" s="151" t="s">
        <v>40</v>
      </c>
      <c r="L55" s="155">
        <v>102.55134381338742</v>
      </c>
      <c r="M55" s="155">
        <v>102.52475786266189</v>
      </c>
      <c r="N55" s="155">
        <v>97.973106407425362</v>
      </c>
      <c r="O55" s="155">
        <v>90.591310874995145</v>
      </c>
      <c r="P55" s="155">
        <v>96.844709550599887</v>
      </c>
      <c r="Q55" s="155">
        <v>99.442160892542574</v>
      </c>
      <c r="R55" s="155">
        <v>138.0952380952381</v>
      </c>
      <c r="S55" s="155">
        <v>97.610128313305594</v>
      </c>
    </row>
    <row r="56" spans="1:19" x14ac:dyDescent="0.25">
      <c r="A56" s="151" t="s">
        <v>41</v>
      </c>
      <c r="B56" s="156">
        <v>67179</v>
      </c>
      <c r="C56" s="156">
        <v>48526</v>
      </c>
      <c r="D56" s="156">
        <v>57657</v>
      </c>
      <c r="E56" s="156">
        <v>73104</v>
      </c>
      <c r="F56" s="156">
        <v>29781</v>
      </c>
      <c r="G56" s="156">
        <v>3707</v>
      </c>
      <c r="H56" s="157">
        <v>111</v>
      </c>
      <c r="I56" s="154">
        <f t="shared" si="0"/>
        <v>280065</v>
      </c>
      <c r="K56" s="151" t="s">
        <v>41</v>
      </c>
      <c r="L56" s="155">
        <v>106.45759381338742</v>
      </c>
      <c r="M56" s="155">
        <v>105.61758624442268</v>
      </c>
      <c r="N56" s="155">
        <v>103.51160661388485</v>
      </c>
      <c r="O56" s="155">
        <v>94.609739999223493</v>
      </c>
      <c r="P56" s="155">
        <v>100.93201382769605</v>
      </c>
      <c r="Q56" s="155">
        <v>108.83734586024663</v>
      </c>
      <c r="R56" s="155">
        <v>528.57142857142856</v>
      </c>
      <c r="S56" s="155">
        <v>101.85959731153073</v>
      </c>
    </row>
    <row r="57" spans="1:19" x14ac:dyDescent="0.25">
      <c r="A57" s="151" t="s">
        <v>42</v>
      </c>
      <c r="B57" s="156">
        <v>69039</v>
      </c>
      <c r="C57" s="156">
        <v>50115</v>
      </c>
      <c r="D57" s="156">
        <v>57562</v>
      </c>
      <c r="E57" s="156">
        <v>72337</v>
      </c>
      <c r="F57" s="156">
        <v>28759</v>
      </c>
      <c r="G57" s="156">
        <v>4182</v>
      </c>
      <c r="H57" s="157">
        <v>158</v>
      </c>
      <c r="I57" s="154">
        <f t="shared" si="0"/>
        <v>282152</v>
      </c>
      <c r="K57" s="151" t="s">
        <v>42</v>
      </c>
      <c r="L57" s="155">
        <v>109.40510902636917</v>
      </c>
      <c r="M57" s="155">
        <v>109.07606921318968</v>
      </c>
      <c r="N57" s="155">
        <v>103.34105312292419</v>
      </c>
      <c r="O57" s="155">
        <v>93.617103883834403</v>
      </c>
      <c r="P57" s="155">
        <v>97.468311529858326</v>
      </c>
      <c r="Q57" s="155">
        <v>122.78332354668234</v>
      </c>
      <c r="R57" s="155">
        <v>752.38095238095241</v>
      </c>
      <c r="S57" s="155">
        <v>102.61863888969711</v>
      </c>
    </row>
    <row r="58" spans="1:19" x14ac:dyDescent="0.25">
      <c r="A58" s="151" t="s">
        <v>43</v>
      </c>
      <c r="B58" s="156">
        <v>69460</v>
      </c>
      <c r="C58" s="156">
        <v>50311</v>
      </c>
      <c r="D58" s="156">
        <v>57848</v>
      </c>
      <c r="E58" s="156">
        <v>73320</v>
      </c>
      <c r="F58" s="156">
        <v>28926</v>
      </c>
      <c r="G58" s="156">
        <v>4356</v>
      </c>
      <c r="H58" s="157">
        <v>138</v>
      </c>
      <c r="I58" s="154">
        <f t="shared" si="0"/>
        <v>284359</v>
      </c>
      <c r="K58" s="151" t="s">
        <v>43</v>
      </c>
      <c r="L58" s="155">
        <v>110.07226166328601</v>
      </c>
      <c r="M58" s="155">
        <v>109.50266623136358</v>
      </c>
      <c r="N58" s="155">
        <v>103.85450889571104</v>
      </c>
      <c r="O58" s="155">
        <v>94.889282894821974</v>
      </c>
      <c r="P58" s="155">
        <v>98.034298108859218</v>
      </c>
      <c r="Q58" s="155">
        <v>127.89195537287141</v>
      </c>
      <c r="R58" s="155">
        <v>657.14285714285711</v>
      </c>
      <c r="S58" s="155">
        <v>103.42132444935844</v>
      </c>
    </row>
    <row r="59" spans="1:19" x14ac:dyDescent="0.25">
      <c r="A59" s="151" t="s">
        <v>44</v>
      </c>
      <c r="B59" s="156">
        <v>73748</v>
      </c>
      <c r="C59" s="156">
        <v>52642</v>
      </c>
      <c r="D59" s="156">
        <v>59640</v>
      </c>
      <c r="E59" s="156">
        <v>75007</v>
      </c>
      <c r="F59" s="156">
        <v>31137</v>
      </c>
      <c r="G59" s="156">
        <v>4993</v>
      </c>
      <c r="H59" s="157">
        <v>67</v>
      </c>
      <c r="I59" s="154">
        <f t="shared" si="0"/>
        <v>297234</v>
      </c>
      <c r="K59" s="151" t="s">
        <v>44</v>
      </c>
      <c r="L59" s="155">
        <v>116.86739350912778</v>
      </c>
      <c r="M59" s="155">
        <v>114.57612362607466</v>
      </c>
      <c r="N59" s="155">
        <v>107.07168632520063</v>
      </c>
      <c r="O59" s="155">
        <v>97.072564676649108</v>
      </c>
      <c r="P59" s="155">
        <v>105.52768928353555</v>
      </c>
      <c r="Q59" s="155">
        <v>146.59424544920728</v>
      </c>
      <c r="R59" s="155">
        <v>319.04761904761909</v>
      </c>
      <c r="S59" s="155">
        <v>108.10395996392097</v>
      </c>
    </row>
    <row r="60" spans="1:19" x14ac:dyDescent="0.25">
      <c r="A60" s="151" t="s">
        <v>45</v>
      </c>
      <c r="B60" s="156">
        <v>75512</v>
      </c>
      <c r="C60" s="156">
        <v>55164</v>
      </c>
      <c r="D60" s="156">
        <v>64772</v>
      </c>
      <c r="E60" s="156">
        <v>77457</v>
      </c>
      <c r="F60" s="156">
        <v>33623</v>
      </c>
      <c r="G60" s="156">
        <v>5679</v>
      </c>
      <c r="H60" s="157">
        <v>90</v>
      </c>
      <c r="I60" s="154">
        <f t="shared" si="0"/>
        <v>312297</v>
      </c>
      <c r="K60" s="151" t="s">
        <v>45</v>
      </c>
      <c r="L60" s="155">
        <v>119.66277890466532</v>
      </c>
      <c r="M60" s="155">
        <v>120.06529546196541</v>
      </c>
      <c r="N60" s="155">
        <v>116.28516543688623</v>
      </c>
      <c r="O60" s="155">
        <v>100.24330585357646</v>
      </c>
      <c r="P60" s="155">
        <v>113.95309428590794</v>
      </c>
      <c r="Q60" s="155">
        <v>166.73517322372285</v>
      </c>
      <c r="R60" s="155">
        <v>428.57142857142856</v>
      </c>
      <c r="S60" s="155">
        <v>113.5823707410748</v>
      </c>
    </row>
    <row r="61" spans="1:19" x14ac:dyDescent="0.25">
      <c r="A61" s="151" t="s">
        <v>46</v>
      </c>
      <c r="B61" s="156">
        <v>72400</v>
      </c>
      <c r="C61" s="156">
        <v>54115</v>
      </c>
      <c r="D61" s="156">
        <v>63093</v>
      </c>
      <c r="E61" s="156">
        <v>76790</v>
      </c>
      <c r="F61" s="156">
        <v>32531</v>
      </c>
      <c r="G61" s="156">
        <v>7492</v>
      </c>
      <c r="H61" s="157">
        <v>130</v>
      </c>
      <c r="I61" s="154">
        <f t="shared" si="0"/>
        <v>306551</v>
      </c>
      <c r="K61" s="151" t="s">
        <v>46</v>
      </c>
      <c r="L61" s="155">
        <v>114.73123732251523</v>
      </c>
      <c r="M61" s="155">
        <v>117.78213080857547</v>
      </c>
      <c r="N61" s="155">
        <v>113.27085689664457</v>
      </c>
      <c r="O61" s="155">
        <v>99.3800877454089</v>
      </c>
      <c r="P61" s="155">
        <v>110.25215210465669</v>
      </c>
      <c r="Q61" s="155">
        <v>219.96476805637113</v>
      </c>
      <c r="R61" s="155">
        <v>619.04761904761904</v>
      </c>
      <c r="S61" s="155">
        <v>111.49255142715819</v>
      </c>
    </row>
    <row r="62" spans="1:19" s="306" customFormat="1" x14ac:dyDescent="0.25">
      <c r="A62" s="134"/>
      <c r="B62" s="398"/>
      <c r="C62" s="398"/>
      <c r="D62" s="398"/>
      <c r="E62" s="398"/>
      <c r="F62" s="398"/>
      <c r="G62" s="398"/>
      <c r="H62" s="399"/>
      <c r="I62" s="107"/>
      <c r="J62" s="94"/>
      <c r="K62" s="134"/>
      <c r="L62" s="181"/>
      <c r="M62" s="181"/>
      <c r="N62" s="181"/>
      <c r="O62" s="181"/>
      <c r="P62" s="181"/>
      <c r="Q62" s="181"/>
      <c r="R62" s="181"/>
      <c r="S62" s="181"/>
    </row>
    <row r="63" spans="1:19" s="306" customFormat="1" ht="15" customHeight="1" x14ac:dyDescent="0.25">
      <c r="A63" s="94"/>
      <c r="B63" s="442" t="s">
        <v>132</v>
      </c>
      <c r="C63" s="443"/>
      <c r="D63" s="443"/>
      <c r="E63" s="443"/>
      <c r="F63" s="443"/>
      <c r="G63" s="443"/>
      <c r="H63" s="443"/>
      <c r="I63" s="444"/>
      <c r="J63" s="94"/>
      <c r="K63" s="94"/>
      <c r="L63" s="442" t="s">
        <v>133</v>
      </c>
      <c r="M63" s="443"/>
      <c r="N63" s="443"/>
      <c r="O63" s="443"/>
      <c r="P63" s="443"/>
      <c r="Q63" s="443"/>
      <c r="R63" s="443"/>
      <c r="S63" s="444"/>
    </row>
    <row r="64" spans="1:19" x14ac:dyDescent="0.25">
      <c r="A64" s="148" t="s">
        <v>131</v>
      </c>
      <c r="B64" s="149" t="s">
        <v>82</v>
      </c>
      <c r="C64" s="149" t="s">
        <v>83</v>
      </c>
      <c r="D64" s="149" t="s">
        <v>84</v>
      </c>
      <c r="E64" s="149" t="s">
        <v>85</v>
      </c>
      <c r="F64" s="149" t="s">
        <v>86</v>
      </c>
      <c r="G64" s="149" t="s">
        <v>127</v>
      </c>
      <c r="H64" s="149" t="s">
        <v>94</v>
      </c>
      <c r="I64" s="149" t="s">
        <v>59</v>
      </c>
      <c r="K64" s="148" t="s">
        <v>131</v>
      </c>
      <c r="L64" s="149" t="s">
        <v>82</v>
      </c>
      <c r="M64" s="149" t="s">
        <v>83</v>
      </c>
      <c r="N64" s="149" t="s">
        <v>84</v>
      </c>
      <c r="O64" s="149" t="s">
        <v>85</v>
      </c>
      <c r="P64" s="149" t="s">
        <v>86</v>
      </c>
      <c r="Q64" s="149" t="s">
        <v>127</v>
      </c>
      <c r="R64" s="149" t="s">
        <v>94</v>
      </c>
      <c r="S64" s="149" t="s">
        <v>59</v>
      </c>
    </row>
    <row r="65" spans="1:19" x14ac:dyDescent="0.25">
      <c r="A65" s="151" t="s">
        <v>99</v>
      </c>
      <c r="B65" s="152">
        <v>743</v>
      </c>
      <c r="C65" s="152">
        <v>446</v>
      </c>
      <c r="D65" s="152">
        <v>1412</v>
      </c>
      <c r="E65" s="152">
        <v>1274</v>
      </c>
      <c r="F65" s="152">
        <v>630</v>
      </c>
      <c r="G65" s="152">
        <v>70</v>
      </c>
      <c r="H65" s="152">
        <v>12</v>
      </c>
      <c r="I65" s="154">
        <f>SUM(B65:H65)</f>
        <v>4587</v>
      </c>
      <c r="K65" s="151" t="s">
        <v>36</v>
      </c>
      <c r="L65" s="155">
        <v>100</v>
      </c>
      <c r="M65" s="155">
        <v>100</v>
      </c>
      <c r="N65" s="155">
        <v>100</v>
      </c>
      <c r="O65" s="155">
        <v>100</v>
      </c>
      <c r="P65" s="155">
        <v>100</v>
      </c>
      <c r="Q65" s="155">
        <v>100</v>
      </c>
      <c r="R65" s="155">
        <v>100</v>
      </c>
      <c r="S65" s="155">
        <v>100</v>
      </c>
    </row>
    <row r="66" spans="1:19" x14ac:dyDescent="0.25">
      <c r="A66" s="151" t="s">
        <v>134</v>
      </c>
      <c r="B66" s="152">
        <v>614</v>
      </c>
      <c r="C66" s="152">
        <v>344</v>
      </c>
      <c r="D66" s="152">
        <v>822</v>
      </c>
      <c r="E66" s="152">
        <v>1148</v>
      </c>
      <c r="F66" s="152">
        <v>559</v>
      </c>
      <c r="G66" s="152">
        <v>54</v>
      </c>
      <c r="H66" s="152">
        <v>12</v>
      </c>
      <c r="I66" s="154">
        <f t="shared" ref="I66:I75" si="1">SUM(B66:H66)</f>
        <v>3553</v>
      </c>
      <c r="K66" s="151" t="s">
        <v>37</v>
      </c>
      <c r="L66" s="155">
        <v>82.637954239569311</v>
      </c>
      <c r="M66" s="155">
        <v>77.130044843049333</v>
      </c>
      <c r="N66" s="155">
        <v>58.215297450424927</v>
      </c>
      <c r="O66" s="155">
        <v>90.109890109890117</v>
      </c>
      <c r="P66" s="155">
        <v>88.73015873015872</v>
      </c>
      <c r="Q66" s="155">
        <v>77.142857142857153</v>
      </c>
      <c r="R66" s="155">
        <v>100</v>
      </c>
      <c r="S66" s="155">
        <v>77.458033573141478</v>
      </c>
    </row>
    <row r="67" spans="1:19" x14ac:dyDescent="0.25">
      <c r="A67" s="151" t="s">
        <v>135</v>
      </c>
      <c r="B67" s="152">
        <v>744</v>
      </c>
      <c r="C67" s="152">
        <v>410</v>
      </c>
      <c r="D67" s="152">
        <v>1118</v>
      </c>
      <c r="E67" s="152">
        <v>1686</v>
      </c>
      <c r="F67" s="152">
        <v>801</v>
      </c>
      <c r="G67" s="152">
        <v>65</v>
      </c>
      <c r="H67" s="152">
        <v>13</v>
      </c>
      <c r="I67" s="154">
        <f t="shared" si="1"/>
        <v>4837</v>
      </c>
      <c r="K67" s="151" t="s">
        <v>38</v>
      </c>
      <c r="L67" s="155">
        <v>100.13458950201883</v>
      </c>
      <c r="M67" s="155">
        <v>91.928251121076229</v>
      </c>
      <c r="N67" s="155">
        <v>79.178470254957517</v>
      </c>
      <c r="O67" s="155">
        <v>132.33908948194662</v>
      </c>
      <c r="P67" s="155">
        <v>127.14285714285714</v>
      </c>
      <c r="Q67" s="155">
        <v>92.857142857142861</v>
      </c>
      <c r="R67" s="155">
        <v>108.33333333333333</v>
      </c>
      <c r="S67" s="155">
        <v>105.45018530630041</v>
      </c>
    </row>
    <row r="68" spans="1:19" x14ac:dyDescent="0.25">
      <c r="A68" s="151" t="s">
        <v>136</v>
      </c>
      <c r="B68" s="152">
        <v>942</v>
      </c>
      <c r="C68" s="152">
        <v>545</v>
      </c>
      <c r="D68" s="152">
        <v>1231</v>
      </c>
      <c r="E68" s="152">
        <v>1618</v>
      </c>
      <c r="F68" s="152">
        <v>877</v>
      </c>
      <c r="G68" s="152">
        <v>73</v>
      </c>
      <c r="H68" s="152">
        <v>0</v>
      </c>
      <c r="I68" s="154">
        <f t="shared" si="1"/>
        <v>5286</v>
      </c>
      <c r="K68" s="151" t="s">
        <v>39</v>
      </c>
      <c r="L68" s="155">
        <v>126.78331090174966</v>
      </c>
      <c r="M68" s="155">
        <v>122.19730941704037</v>
      </c>
      <c r="N68" s="155">
        <v>87.181303116147319</v>
      </c>
      <c r="O68" s="155">
        <v>127.00156985871271</v>
      </c>
      <c r="P68" s="155">
        <v>139.20634920634919</v>
      </c>
      <c r="Q68" s="155">
        <v>104.28571428571429</v>
      </c>
      <c r="R68" s="155">
        <v>0</v>
      </c>
      <c r="S68" s="155">
        <v>115.23871811641595</v>
      </c>
    </row>
    <row r="69" spans="1:19" x14ac:dyDescent="0.25">
      <c r="A69" s="151" t="s">
        <v>137</v>
      </c>
      <c r="B69" s="152">
        <v>1072</v>
      </c>
      <c r="C69" s="152">
        <v>616</v>
      </c>
      <c r="D69" s="152">
        <v>1427</v>
      </c>
      <c r="E69" s="152">
        <v>1902</v>
      </c>
      <c r="F69" s="152">
        <v>1085</v>
      </c>
      <c r="G69" s="152">
        <v>53</v>
      </c>
      <c r="H69" s="152">
        <v>0</v>
      </c>
      <c r="I69" s="154">
        <f t="shared" si="1"/>
        <v>6155</v>
      </c>
      <c r="K69" s="151" t="s">
        <v>40</v>
      </c>
      <c r="L69" s="155">
        <v>144.2799461641992</v>
      </c>
      <c r="M69" s="155">
        <v>138.11659192825113</v>
      </c>
      <c r="N69" s="155">
        <v>101.06232294617563</v>
      </c>
      <c r="O69" s="155">
        <v>149.29356357927784</v>
      </c>
      <c r="P69" s="155">
        <v>172.22222222222223</v>
      </c>
      <c r="Q69" s="155">
        <v>75.714285714285708</v>
      </c>
      <c r="R69" s="155">
        <v>0</v>
      </c>
      <c r="S69" s="155">
        <v>134.18356224111619</v>
      </c>
    </row>
    <row r="70" spans="1:19" x14ac:dyDescent="0.25">
      <c r="A70" s="151" t="s">
        <v>138</v>
      </c>
      <c r="B70" s="152">
        <v>1447</v>
      </c>
      <c r="C70" s="152">
        <v>896</v>
      </c>
      <c r="D70" s="152">
        <v>1911</v>
      </c>
      <c r="E70" s="152">
        <v>2761</v>
      </c>
      <c r="F70" s="152">
        <v>1593</v>
      </c>
      <c r="G70" s="152">
        <v>61</v>
      </c>
      <c r="H70" s="152">
        <v>2</v>
      </c>
      <c r="I70" s="154">
        <f t="shared" si="1"/>
        <v>8671</v>
      </c>
      <c r="K70" s="151" t="s">
        <v>41</v>
      </c>
      <c r="L70" s="155">
        <v>194.75100942126514</v>
      </c>
      <c r="M70" s="155">
        <v>200.8968609865471</v>
      </c>
      <c r="N70" s="155">
        <v>135.33994334277622</v>
      </c>
      <c r="O70" s="155">
        <v>216.71899529042386</v>
      </c>
      <c r="P70" s="155">
        <v>252.85714285714283</v>
      </c>
      <c r="Q70" s="155">
        <v>87.142857142857139</v>
      </c>
      <c r="R70" s="155">
        <v>16.666666666666664</v>
      </c>
      <c r="S70" s="155">
        <v>189.03422716372356</v>
      </c>
    </row>
    <row r="71" spans="1:19" x14ac:dyDescent="0.25">
      <c r="A71" s="151" t="s">
        <v>139</v>
      </c>
      <c r="B71" s="152">
        <v>1819</v>
      </c>
      <c r="C71" s="152">
        <v>1118</v>
      </c>
      <c r="D71" s="152">
        <v>2009</v>
      </c>
      <c r="E71" s="152">
        <v>2934</v>
      </c>
      <c r="F71" s="152">
        <v>1553</v>
      </c>
      <c r="G71" s="152">
        <v>74</v>
      </c>
      <c r="H71" s="152">
        <v>0</v>
      </c>
      <c r="I71" s="154">
        <f t="shared" si="1"/>
        <v>9507</v>
      </c>
      <c r="K71" s="151" t="s">
        <v>42</v>
      </c>
      <c r="L71" s="155">
        <v>244.81830417227454</v>
      </c>
      <c r="M71" s="155">
        <v>250.67264573991031</v>
      </c>
      <c r="N71" s="155">
        <v>142.28045325779038</v>
      </c>
      <c r="O71" s="155">
        <v>230.29827315541601</v>
      </c>
      <c r="P71" s="155">
        <v>246.50793650793651</v>
      </c>
      <c r="Q71" s="155">
        <v>105.71428571428572</v>
      </c>
      <c r="R71" s="155">
        <v>0</v>
      </c>
      <c r="S71" s="155">
        <v>207.25964682799213</v>
      </c>
    </row>
    <row r="72" spans="1:19" x14ac:dyDescent="0.25">
      <c r="A72" s="151" t="s">
        <v>140</v>
      </c>
      <c r="B72" s="152">
        <v>2456</v>
      </c>
      <c r="C72" s="152">
        <v>1418</v>
      </c>
      <c r="D72" s="152">
        <v>2512</v>
      </c>
      <c r="E72" s="152">
        <v>4222</v>
      </c>
      <c r="F72" s="152">
        <v>2447</v>
      </c>
      <c r="G72" s="152">
        <v>196</v>
      </c>
      <c r="H72" s="152">
        <v>2</v>
      </c>
      <c r="I72" s="154">
        <f t="shared" si="1"/>
        <v>13253</v>
      </c>
      <c r="K72" s="151" t="s">
        <v>43</v>
      </c>
      <c r="L72" s="155">
        <v>330.55181695827724</v>
      </c>
      <c r="M72" s="155">
        <v>317.93721973094171</v>
      </c>
      <c r="N72" s="155">
        <v>177.90368271954677</v>
      </c>
      <c r="O72" s="155">
        <v>331.39717425431712</v>
      </c>
      <c r="P72" s="155">
        <v>388.41269841269843</v>
      </c>
      <c r="Q72" s="155">
        <v>280</v>
      </c>
      <c r="R72" s="155">
        <v>16.666666666666664</v>
      </c>
      <c r="S72" s="155">
        <v>288.92522345759755</v>
      </c>
    </row>
    <row r="73" spans="1:19" x14ac:dyDescent="0.25">
      <c r="A73" s="151" t="s">
        <v>141</v>
      </c>
      <c r="B73" s="152">
        <v>3404</v>
      </c>
      <c r="C73" s="152">
        <v>1964</v>
      </c>
      <c r="D73" s="152">
        <v>3162</v>
      </c>
      <c r="E73" s="152">
        <v>4929</v>
      </c>
      <c r="F73" s="152">
        <v>2572</v>
      </c>
      <c r="G73" s="152">
        <v>331</v>
      </c>
      <c r="H73" s="152">
        <v>1</v>
      </c>
      <c r="I73" s="154">
        <f t="shared" si="1"/>
        <v>16363</v>
      </c>
      <c r="K73" s="151" t="s">
        <v>44</v>
      </c>
      <c r="L73" s="155">
        <v>458.14266487213996</v>
      </c>
      <c r="M73" s="155">
        <v>440.35874439461884</v>
      </c>
      <c r="N73" s="155">
        <v>223.93767705382436</v>
      </c>
      <c r="O73" s="155">
        <v>386.89167974882264</v>
      </c>
      <c r="P73" s="155">
        <v>408.2539682539682</v>
      </c>
      <c r="Q73" s="155">
        <v>472.85714285714289</v>
      </c>
      <c r="R73" s="155">
        <v>8.3333333333333321</v>
      </c>
      <c r="S73" s="155">
        <v>356.72552866797469</v>
      </c>
    </row>
    <row r="74" spans="1:19" x14ac:dyDescent="0.25">
      <c r="A74" s="151" t="s">
        <v>142</v>
      </c>
      <c r="B74" s="152">
        <v>5445</v>
      </c>
      <c r="C74" s="152">
        <v>3374</v>
      </c>
      <c r="D74" s="152">
        <v>4485</v>
      </c>
      <c r="E74" s="152">
        <v>6655</v>
      </c>
      <c r="F74" s="152">
        <v>3540</v>
      </c>
      <c r="G74" s="152">
        <v>317</v>
      </c>
      <c r="H74" s="152">
        <v>5</v>
      </c>
      <c r="I74" s="154">
        <f t="shared" si="1"/>
        <v>23821</v>
      </c>
      <c r="K74" s="151" t="s">
        <v>45</v>
      </c>
      <c r="L74" s="155">
        <v>732.83983849259755</v>
      </c>
      <c r="M74" s="155">
        <v>756.50224215246635</v>
      </c>
      <c r="N74" s="155">
        <v>317.63456090651556</v>
      </c>
      <c r="O74" s="155">
        <v>522.37048665620091</v>
      </c>
      <c r="P74" s="155">
        <v>561.90476190476181</v>
      </c>
      <c r="Q74" s="155">
        <v>452.85714285714283</v>
      </c>
      <c r="R74" s="155">
        <v>41.666666666666671</v>
      </c>
      <c r="S74" s="155">
        <v>519.31545672552875</v>
      </c>
    </row>
    <row r="75" spans="1:19" x14ac:dyDescent="0.25">
      <c r="A75" s="151" t="s">
        <v>100</v>
      </c>
      <c r="B75" s="152">
        <v>5860</v>
      </c>
      <c r="C75" s="152">
        <v>3273</v>
      </c>
      <c r="D75" s="152">
        <v>4734</v>
      </c>
      <c r="E75" s="152">
        <v>7061</v>
      </c>
      <c r="F75" s="152">
        <v>3625</v>
      </c>
      <c r="G75" s="152">
        <v>396</v>
      </c>
      <c r="H75" s="152">
        <v>2</v>
      </c>
      <c r="I75" s="154">
        <f t="shared" si="1"/>
        <v>24951</v>
      </c>
      <c r="K75" s="151" t="s">
        <v>46</v>
      </c>
      <c r="L75" s="155">
        <v>788.69448183041732</v>
      </c>
      <c r="M75" s="155">
        <v>733.85650224215249</v>
      </c>
      <c r="N75" s="155">
        <v>335.26912181303118</v>
      </c>
      <c r="O75" s="155">
        <v>554.23861852433276</v>
      </c>
      <c r="P75" s="155">
        <v>575.39682539682542</v>
      </c>
      <c r="Q75" s="155">
        <v>565.71428571428578</v>
      </c>
      <c r="R75" s="155">
        <v>16.666666666666664</v>
      </c>
      <c r="S75" s="155">
        <v>543.9502943100066</v>
      </c>
    </row>
    <row r="77" spans="1:19" x14ac:dyDescent="0.25">
      <c r="A77" s="272" t="s">
        <v>47</v>
      </c>
    </row>
    <row r="79" spans="1:19" x14ac:dyDescent="0.25">
      <c r="A79" s="478" t="s">
        <v>300</v>
      </c>
    </row>
  </sheetData>
  <mergeCells count="4">
    <mergeCell ref="B49:I49"/>
    <mergeCell ref="B63:I63"/>
    <mergeCell ref="L49:S49"/>
    <mergeCell ref="L63:S63"/>
  </mergeCells>
  <hyperlinks>
    <hyperlink ref="A79" location="Indice!A1" display="Indice" xr:uid="{73DE98A4-0820-48C2-8E54-1501285042DE}"/>
  </hyperlinks>
  <pageMargins left="0.7" right="0.7" top="0.75" bottom="0.75" header="0.3" footer="0.3"/>
  <pageSetup paperSize="9" scale="79" orientation="landscape" horizontalDpi="1200" verticalDpi="1200" r:id="rId1"/>
  <rowBreaks count="1" manualBreakCount="1">
    <brk id="28" max="16383" man="1"/>
  </rowBreaks>
  <colBreaks count="1" manualBreakCount="1">
    <brk id="16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EE598-C275-4ABF-BED4-06A7542E889D}">
  <sheetPr codeName="Foglio14"/>
  <dimension ref="A2:K30"/>
  <sheetViews>
    <sheetView zoomScaleNormal="100" workbookViewId="0"/>
  </sheetViews>
  <sheetFormatPr defaultColWidth="9.140625" defaultRowHeight="15" x14ac:dyDescent="0.25"/>
  <cols>
    <col min="1" max="1" width="18.28515625" style="18" customWidth="1"/>
    <col min="2" max="2" width="17.140625" style="18" customWidth="1"/>
    <col min="3" max="3" width="19" style="18" customWidth="1"/>
    <col min="4" max="4" width="13.7109375" style="18" bestFit="1" customWidth="1"/>
    <col min="5" max="5" width="2.5703125" style="21" customWidth="1"/>
    <col min="6" max="6" width="13.28515625" style="18" bestFit="1" customWidth="1"/>
    <col min="7" max="7" width="13.42578125" style="19" bestFit="1" customWidth="1"/>
    <col min="8" max="8" width="9.42578125" style="19" customWidth="1"/>
    <col min="9" max="9" width="2.5703125" style="22" customWidth="1"/>
    <col min="10" max="10" width="12.140625" style="19" bestFit="1" customWidth="1"/>
    <col min="11" max="11" width="9" style="25" customWidth="1"/>
    <col min="12" max="16384" width="9.140625" style="18"/>
  </cols>
  <sheetData>
    <row r="2" spans="1:11" s="20" customFormat="1" ht="84" x14ac:dyDescent="0.25">
      <c r="A2" s="26" t="s">
        <v>98</v>
      </c>
      <c r="B2" s="27" t="s">
        <v>143</v>
      </c>
      <c r="C2" s="27" t="s">
        <v>144</v>
      </c>
      <c r="D2" s="27" t="s">
        <v>145</v>
      </c>
      <c r="E2" s="400"/>
      <c r="F2" s="27" t="s">
        <v>146</v>
      </c>
      <c r="G2" s="28" t="s">
        <v>147</v>
      </c>
      <c r="H2" s="28" t="s">
        <v>50</v>
      </c>
      <c r="I2" s="401"/>
      <c r="J2" s="28" t="s">
        <v>148</v>
      </c>
      <c r="K2" s="29" t="s">
        <v>149</v>
      </c>
    </row>
    <row r="3" spans="1:11" x14ac:dyDescent="0.25">
      <c r="A3" s="160" t="s">
        <v>102</v>
      </c>
      <c r="B3" s="30">
        <v>6657</v>
      </c>
      <c r="C3" s="30">
        <v>4073</v>
      </c>
      <c r="D3" s="30">
        <v>2584</v>
      </c>
      <c r="E3" s="402"/>
      <c r="F3" s="307">
        <v>7074</v>
      </c>
      <c r="G3" s="308">
        <v>3001</v>
      </c>
      <c r="H3" s="31">
        <v>0.42422957308453491</v>
      </c>
      <c r="I3" s="403"/>
      <c r="J3" s="263">
        <v>-417</v>
      </c>
      <c r="K3" s="33">
        <v>0.8610463178940353</v>
      </c>
    </row>
    <row r="4" spans="1:11" x14ac:dyDescent="0.25">
      <c r="A4" s="160" t="s">
        <v>103</v>
      </c>
      <c r="B4" s="30">
        <v>1001</v>
      </c>
      <c r="C4" s="34">
        <v>768</v>
      </c>
      <c r="D4" s="30">
        <v>233</v>
      </c>
      <c r="E4" s="402"/>
      <c r="F4" s="307">
        <v>3115</v>
      </c>
      <c r="G4" s="308">
        <v>2347</v>
      </c>
      <c r="H4" s="31">
        <v>0.75345104333868373</v>
      </c>
      <c r="I4" s="403"/>
      <c r="J4" s="263">
        <v>-2114</v>
      </c>
      <c r="K4" s="33">
        <v>9.9275671069450358E-2</v>
      </c>
    </row>
    <row r="5" spans="1:11" x14ac:dyDescent="0.25">
      <c r="A5" s="160" t="s">
        <v>104</v>
      </c>
      <c r="B5" s="30">
        <v>6834</v>
      </c>
      <c r="C5" s="30">
        <v>6468</v>
      </c>
      <c r="D5" s="30">
        <v>366</v>
      </c>
      <c r="E5" s="402"/>
      <c r="F5" s="307">
        <v>10213</v>
      </c>
      <c r="G5" s="308">
        <v>3745</v>
      </c>
      <c r="H5" s="31">
        <v>0.36668951336531869</v>
      </c>
      <c r="I5" s="403"/>
      <c r="J5" s="263">
        <v>-3379</v>
      </c>
      <c r="K5" s="33">
        <v>9.7730307076101475E-2</v>
      </c>
    </row>
    <row r="6" spans="1:11" x14ac:dyDescent="0.25">
      <c r="A6" s="160" t="s">
        <v>105</v>
      </c>
      <c r="B6" s="30">
        <v>29502</v>
      </c>
      <c r="C6" s="30">
        <v>27893</v>
      </c>
      <c r="D6" s="30">
        <v>1609</v>
      </c>
      <c r="E6" s="402"/>
      <c r="F6" s="307">
        <v>32487</v>
      </c>
      <c r="G6" s="308">
        <v>4594</v>
      </c>
      <c r="H6" s="31">
        <v>0.14141041031797336</v>
      </c>
      <c r="I6" s="403"/>
      <c r="J6" s="263">
        <v>-2985</v>
      </c>
      <c r="K6" s="33">
        <v>0.35023944275141489</v>
      </c>
    </row>
    <row r="7" spans="1:11" x14ac:dyDescent="0.25">
      <c r="A7" s="160" t="s">
        <v>150</v>
      </c>
      <c r="B7" s="30">
        <v>32999</v>
      </c>
      <c r="C7" s="30">
        <v>18024</v>
      </c>
      <c r="D7" s="30">
        <v>14975</v>
      </c>
      <c r="E7" s="402"/>
      <c r="F7" s="307">
        <v>21479</v>
      </c>
      <c r="G7" s="308">
        <v>3455</v>
      </c>
      <c r="H7" s="31">
        <v>0.1608547883979701</v>
      </c>
      <c r="I7" s="403"/>
      <c r="J7" s="263">
        <v>11520</v>
      </c>
      <c r="K7" s="33">
        <v>4.3342981186685963</v>
      </c>
    </row>
    <row r="8" spans="1:11" x14ac:dyDescent="0.25">
      <c r="A8" s="160" t="s">
        <v>151</v>
      </c>
      <c r="B8" s="30">
        <v>5498</v>
      </c>
      <c r="C8" s="30">
        <v>3956</v>
      </c>
      <c r="D8" s="30">
        <v>1542</v>
      </c>
      <c r="E8" s="402"/>
      <c r="F8" s="307">
        <v>5737</v>
      </c>
      <c r="G8" s="308">
        <v>1781</v>
      </c>
      <c r="H8" s="31">
        <v>0.3104409970367788</v>
      </c>
      <c r="I8" s="403"/>
      <c r="J8" s="263">
        <v>-239</v>
      </c>
      <c r="K8" s="33">
        <v>0.86580572711959569</v>
      </c>
    </row>
    <row r="9" spans="1:11" x14ac:dyDescent="0.25">
      <c r="A9" s="160" t="s">
        <v>108</v>
      </c>
      <c r="B9" s="30">
        <v>38952</v>
      </c>
      <c r="C9" s="30">
        <v>29279</v>
      </c>
      <c r="D9" s="30">
        <v>9673</v>
      </c>
      <c r="E9" s="402"/>
      <c r="F9" s="307">
        <v>32361</v>
      </c>
      <c r="G9" s="308">
        <v>3082</v>
      </c>
      <c r="H9" s="31">
        <v>9.5238095238095233E-2</v>
      </c>
      <c r="I9" s="403"/>
      <c r="J9" s="263">
        <v>6591</v>
      </c>
      <c r="K9" s="33">
        <v>3.1385463984425699</v>
      </c>
    </row>
    <row r="10" spans="1:11" x14ac:dyDescent="0.25">
      <c r="A10" s="160" t="s">
        <v>109</v>
      </c>
      <c r="B10" s="30">
        <v>6159</v>
      </c>
      <c r="C10" s="30">
        <v>4970</v>
      </c>
      <c r="D10" s="30">
        <v>1189</v>
      </c>
      <c r="E10" s="402"/>
      <c r="F10" s="307">
        <v>7058</v>
      </c>
      <c r="G10" s="308">
        <v>2088</v>
      </c>
      <c r="H10" s="31">
        <v>0.29583451402663646</v>
      </c>
      <c r="I10" s="403"/>
      <c r="J10" s="263">
        <v>-899</v>
      </c>
      <c r="K10" s="33">
        <v>0.56944444444444442</v>
      </c>
    </row>
    <row r="11" spans="1:11" x14ac:dyDescent="0.25">
      <c r="A11" s="160" t="s">
        <v>110</v>
      </c>
      <c r="B11" s="30">
        <v>53039</v>
      </c>
      <c r="C11" s="30">
        <v>39465</v>
      </c>
      <c r="D11" s="30">
        <v>13574</v>
      </c>
      <c r="E11" s="402"/>
      <c r="F11" s="11">
        <v>45583</v>
      </c>
      <c r="G11" s="308">
        <v>6118</v>
      </c>
      <c r="H11" s="31">
        <v>0.13421670359563873</v>
      </c>
      <c r="I11" s="403"/>
      <c r="J11" s="263">
        <v>7456</v>
      </c>
      <c r="K11" s="33">
        <v>2.2186989212160837</v>
      </c>
    </row>
    <row r="12" spans="1:11" x14ac:dyDescent="0.25">
      <c r="A12" s="160" t="s">
        <v>111</v>
      </c>
      <c r="B12" s="30">
        <v>8109</v>
      </c>
      <c r="C12" s="30">
        <v>5430</v>
      </c>
      <c r="D12" s="30">
        <v>2679</v>
      </c>
      <c r="E12" s="402"/>
      <c r="F12" s="307">
        <v>8314</v>
      </c>
      <c r="G12" s="308">
        <v>2884</v>
      </c>
      <c r="H12" s="31">
        <v>0.34688477267260043</v>
      </c>
      <c r="I12" s="403"/>
      <c r="J12" s="263">
        <v>-205</v>
      </c>
      <c r="K12" s="33">
        <v>0.92891816920943138</v>
      </c>
    </row>
    <row r="13" spans="1:11" x14ac:dyDescent="0.25">
      <c r="A13" s="160" t="s">
        <v>112</v>
      </c>
      <c r="B13" s="30">
        <v>1230</v>
      </c>
      <c r="C13" s="34">
        <v>595</v>
      </c>
      <c r="D13" s="30">
        <v>635</v>
      </c>
      <c r="E13" s="402"/>
      <c r="F13" s="307">
        <v>1634</v>
      </c>
      <c r="G13" s="308">
        <v>1039</v>
      </c>
      <c r="H13" s="31">
        <v>0.63586291309669518</v>
      </c>
      <c r="I13" s="403"/>
      <c r="J13" s="263">
        <v>-404</v>
      </c>
      <c r="K13" s="33">
        <v>0.61116458132820017</v>
      </c>
    </row>
    <row r="14" spans="1:11" x14ac:dyDescent="0.25">
      <c r="A14" s="160" t="s">
        <v>113</v>
      </c>
      <c r="B14" s="30">
        <v>21470</v>
      </c>
      <c r="C14" s="30">
        <v>15758</v>
      </c>
      <c r="D14" s="30">
        <v>5712</v>
      </c>
      <c r="E14" s="402"/>
      <c r="F14" s="307">
        <v>19211</v>
      </c>
      <c r="G14" s="308">
        <v>3453</v>
      </c>
      <c r="H14" s="31">
        <v>0.17974077351517359</v>
      </c>
      <c r="I14" s="403"/>
      <c r="J14" s="263">
        <v>2259</v>
      </c>
      <c r="K14" s="33">
        <v>1.6542137271937445</v>
      </c>
    </row>
    <row r="15" spans="1:11" x14ac:dyDescent="0.25">
      <c r="A15" s="160" t="s">
        <v>114</v>
      </c>
      <c r="B15" s="30">
        <v>16076</v>
      </c>
      <c r="C15" s="30">
        <v>15093</v>
      </c>
      <c r="D15" s="30">
        <v>983</v>
      </c>
      <c r="E15" s="402"/>
      <c r="F15" s="307">
        <v>22267</v>
      </c>
      <c r="G15" s="308">
        <v>7174</v>
      </c>
      <c r="H15" s="31">
        <v>0.32218080567656171</v>
      </c>
      <c r="I15" s="403"/>
      <c r="J15" s="263">
        <v>-6191</v>
      </c>
      <c r="K15" s="33">
        <v>0.13702258154446612</v>
      </c>
    </row>
    <row r="16" spans="1:11" x14ac:dyDescent="0.25">
      <c r="A16" s="160" t="s">
        <v>115</v>
      </c>
      <c r="B16" s="30">
        <v>6048</v>
      </c>
      <c r="C16" s="30">
        <v>5933</v>
      </c>
      <c r="D16" s="30">
        <v>115</v>
      </c>
      <c r="E16" s="402"/>
      <c r="F16" s="307">
        <v>7243</v>
      </c>
      <c r="G16" s="308">
        <v>1310</v>
      </c>
      <c r="H16" s="31">
        <v>0.18086428275576419</v>
      </c>
      <c r="I16" s="403"/>
      <c r="J16" s="263">
        <v>-1195</v>
      </c>
      <c r="K16" s="33">
        <v>8.7786259541984726E-2</v>
      </c>
    </row>
    <row r="17" spans="1:11" x14ac:dyDescent="0.25">
      <c r="A17" s="160" t="s">
        <v>116</v>
      </c>
      <c r="B17" s="30">
        <v>20879</v>
      </c>
      <c r="C17" s="30">
        <v>19485</v>
      </c>
      <c r="D17" s="30">
        <v>1394</v>
      </c>
      <c r="E17" s="402"/>
      <c r="F17" s="307">
        <v>25288</v>
      </c>
      <c r="G17" s="308">
        <v>5803</v>
      </c>
      <c r="H17" s="31">
        <v>0.22947643150901614</v>
      </c>
      <c r="I17" s="403"/>
      <c r="J17" s="263">
        <v>-4409</v>
      </c>
      <c r="K17" s="33">
        <v>0.24022057556436327</v>
      </c>
    </row>
    <row r="18" spans="1:11" x14ac:dyDescent="0.25">
      <c r="A18" s="160" t="s">
        <v>117</v>
      </c>
      <c r="B18" s="30">
        <v>19741</v>
      </c>
      <c r="C18" s="30">
        <v>15050</v>
      </c>
      <c r="D18" s="30">
        <v>4691</v>
      </c>
      <c r="E18" s="402"/>
      <c r="F18" s="307">
        <v>17738</v>
      </c>
      <c r="G18" s="308">
        <v>2688</v>
      </c>
      <c r="H18" s="31">
        <v>0.1515390686661405</v>
      </c>
      <c r="I18" s="403"/>
      <c r="J18" s="263">
        <v>2003</v>
      </c>
      <c r="K18" s="33">
        <v>1.7451636904761905</v>
      </c>
    </row>
    <row r="19" spans="1:11" x14ac:dyDescent="0.25">
      <c r="A19" s="160" t="s">
        <v>118</v>
      </c>
      <c r="B19" s="30">
        <v>3899</v>
      </c>
      <c r="C19" s="30">
        <v>1572</v>
      </c>
      <c r="D19" s="30">
        <v>2327</v>
      </c>
      <c r="E19" s="402"/>
      <c r="F19" s="309">
        <v>3782</v>
      </c>
      <c r="G19" s="308">
        <v>2210</v>
      </c>
      <c r="H19" s="31">
        <v>0.58434690639873088</v>
      </c>
      <c r="I19" s="403"/>
      <c r="J19" s="263">
        <v>117</v>
      </c>
      <c r="K19" s="33">
        <v>1.0529411764705883</v>
      </c>
    </row>
    <row r="20" spans="1:11" x14ac:dyDescent="0.25">
      <c r="A20" s="160" t="s">
        <v>119</v>
      </c>
      <c r="B20" s="30">
        <v>6122</v>
      </c>
      <c r="C20" s="30">
        <v>3337</v>
      </c>
      <c r="D20" s="30">
        <v>2785</v>
      </c>
      <c r="E20" s="402"/>
      <c r="F20" s="307">
        <v>4680</v>
      </c>
      <c r="G20" s="308">
        <v>1343</v>
      </c>
      <c r="H20" s="31">
        <v>0.28696581196581195</v>
      </c>
      <c r="I20" s="403"/>
      <c r="J20" s="263">
        <v>1442</v>
      </c>
      <c r="K20" s="33">
        <v>2.0737155621742369</v>
      </c>
    </row>
    <row r="21" spans="1:11" x14ac:dyDescent="0.25">
      <c r="A21" s="160" t="s">
        <v>152</v>
      </c>
      <c r="B21" s="34">
        <v>228</v>
      </c>
      <c r="C21" s="34">
        <v>125</v>
      </c>
      <c r="D21" s="30">
        <v>103</v>
      </c>
      <c r="E21" s="402"/>
      <c r="F21" s="310">
        <v>548</v>
      </c>
      <c r="G21" s="308">
        <v>423</v>
      </c>
      <c r="H21" s="31">
        <v>0.77189781021897808</v>
      </c>
      <c r="I21" s="403"/>
      <c r="J21" s="263">
        <v>-320</v>
      </c>
      <c r="K21" s="33">
        <v>0.24349881796690306</v>
      </c>
    </row>
    <row r="22" spans="1:11" x14ac:dyDescent="0.25">
      <c r="A22" s="160" t="s">
        <v>121</v>
      </c>
      <c r="B22" s="30">
        <v>22108</v>
      </c>
      <c r="C22" s="30">
        <v>16508</v>
      </c>
      <c r="D22" s="30">
        <v>5600</v>
      </c>
      <c r="E22" s="402"/>
      <c r="F22" s="307">
        <v>23117</v>
      </c>
      <c r="G22" s="308">
        <v>6609</v>
      </c>
      <c r="H22" s="31">
        <v>0.28589349829130078</v>
      </c>
      <c r="I22" s="403"/>
      <c r="J22" s="263">
        <v>-1009</v>
      </c>
      <c r="K22" s="33">
        <v>0.84732939930397944</v>
      </c>
    </row>
    <row r="23" spans="1:11" x14ac:dyDescent="0.25">
      <c r="A23" s="35" t="s">
        <v>59</v>
      </c>
      <c r="B23" s="36">
        <v>306551</v>
      </c>
      <c r="C23" s="36">
        <v>233782</v>
      </c>
      <c r="D23" s="36">
        <v>72769</v>
      </c>
      <c r="E23" s="404"/>
      <c r="F23" s="258">
        <v>298929</v>
      </c>
      <c r="G23" s="38">
        <v>65147</v>
      </c>
      <c r="H23" s="257">
        <v>0.21793469352254213</v>
      </c>
      <c r="I23" s="405"/>
      <c r="J23" s="40"/>
      <c r="K23" s="41"/>
    </row>
    <row r="24" spans="1:11" x14ac:dyDescent="0.25">
      <c r="A24" s="160" t="s">
        <v>127</v>
      </c>
      <c r="B24" s="34"/>
      <c r="C24" s="34"/>
      <c r="D24" s="30"/>
      <c r="E24" s="402"/>
      <c r="F24" s="30">
        <v>7492</v>
      </c>
      <c r="G24" s="32">
        <v>7492</v>
      </c>
      <c r="H24" s="31"/>
      <c r="I24" s="403"/>
      <c r="J24" s="32"/>
      <c r="K24" s="33"/>
    </row>
    <row r="25" spans="1:11" x14ac:dyDescent="0.25">
      <c r="A25" s="160" t="s">
        <v>153</v>
      </c>
      <c r="B25" s="34"/>
      <c r="C25" s="34"/>
      <c r="D25" s="30"/>
      <c r="E25" s="402"/>
      <c r="F25" s="34">
        <v>130</v>
      </c>
      <c r="G25" s="32">
        <v>130</v>
      </c>
      <c r="H25" s="31"/>
      <c r="I25" s="403"/>
      <c r="J25" s="32"/>
      <c r="K25" s="33"/>
    </row>
    <row r="26" spans="1:11" x14ac:dyDescent="0.25">
      <c r="A26" s="35" t="s">
        <v>59</v>
      </c>
      <c r="B26" s="36">
        <v>306551</v>
      </c>
      <c r="C26" s="36">
        <v>233782</v>
      </c>
      <c r="D26" s="36">
        <v>72769</v>
      </c>
      <c r="E26" s="404"/>
      <c r="F26" s="37">
        <v>306551</v>
      </c>
      <c r="G26" s="38">
        <v>72769</v>
      </c>
      <c r="H26" s="39"/>
      <c r="I26" s="405"/>
      <c r="J26" s="40"/>
      <c r="K26" s="41"/>
    </row>
    <row r="28" spans="1:11" x14ac:dyDescent="0.2">
      <c r="A28" s="272" t="s">
        <v>47</v>
      </c>
      <c r="E28" s="18"/>
      <c r="I28" s="19"/>
    </row>
    <row r="30" spans="1:11" x14ac:dyDescent="0.25">
      <c r="A30" s="478" t="s">
        <v>300</v>
      </c>
    </row>
  </sheetData>
  <hyperlinks>
    <hyperlink ref="A30" location="Indice!A1" display="Indice" xr:uid="{756F65E1-CCCB-4440-BC03-5E6748E93086}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ADD8E-C683-4A97-9F50-824C376A3103}">
  <sheetPr codeName="Foglio15"/>
  <dimension ref="A1:P45"/>
  <sheetViews>
    <sheetView zoomScaleNormal="100" workbookViewId="0"/>
  </sheetViews>
  <sheetFormatPr defaultColWidth="9.140625" defaultRowHeight="15" x14ac:dyDescent="0.25"/>
  <cols>
    <col min="1" max="1" width="18.28515625" style="161" customWidth="1"/>
    <col min="2" max="2" width="17.140625" style="161" customWidth="1"/>
    <col min="3" max="3" width="19" style="161" customWidth="1"/>
    <col min="4" max="4" width="13.7109375" style="161" bestFit="1" customWidth="1"/>
    <col min="5" max="5" width="2.5703125" style="161" customWidth="1"/>
    <col min="6" max="6" width="13.28515625" style="161" bestFit="1" customWidth="1"/>
    <col min="7" max="7" width="13.42578125" style="162" bestFit="1" customWidth="1"/>
    <col min="8" max="8" width="9.42578125" style="162" customWidth="1"/>
    <col min="9" max="9" width="2.5703125" style="162" customWidth="1"/>
    <col min="10" max="10" width="12.140625" style="162" bestFit="1" customWidth="1"/>
    <col min="11" max="11" width="9" style="163" customWidth="1"/>
    <col min="12" max="13" width="9.140625" style="162"/>
    <col min="14" max="16384" width="9.140625" style="161"/>
  </cols>
  <sheetData>
    <row r="1" spans="14:16" x14ac:dyDescent="0.25">
      <c r="N1" s="164"/>
      <c r="O1" s="164"/>
      <c r="P1" s="164"/>
    </row>
    <row r="2" spans="14:16" x14ac:dyDescent="0.25">
      <c r="N2" s="165"/>
      <c r="O2" s="165"/>
      <c r="P2" s="165"/>
    </row>
    <row r="3" spans="14:16" x14ac:dyDescent="0.25">
      <c r="N3" s="165"/>
      <c r="O3" s="165"/>
      <c r="P3" s="165"/>
    </row>
    <row r="21" spans="1:2" x14ac:dyDescent="0.25">
      <c r="A21" s="166" t="s">
        <v>98</v>
      </c>
      <c r="B21" s="166" t="s">
        <v>149</v>
      </c>
    </row>
    <row r="22" spans="1:2" x14ac:dyDescent="0.25">
      <c r="A22" s="167" t="s">
        <v>115</v>
      </c>
      <c r="B22" s="168">
        <v>8.7786259541984699E-2</v>
      </c>
    </row>
    <row r="23" spans="1:2" x14ac:dyDescent="0.25">
      <c r="A23" s="167" t="s">
        <v>104</v>
      </c>
      <c r="B23" s="168">
        <v>9.7730307076101475E-2</v>
      </c>
    </row>
    <row r="24" spans="1:2" x14ac:dyDescent="0.25">
      <c r="A24" s="167" t="s">
        <v>103</v>
      </c>
      <c r="B24" s="168">
        <v>9.9275671069450358E-2</v>
      </c>
    </row>
    <row r="25" spans="1:2" x14ac:dyDescent="0.25">
      <c r="A25" s="167" t="s">
        <v>114</v>
      </c>
      <c r="B25" s="168">
        <v>0.13702258154446612</v>
      </c>
    </row>
    <row r="26" spans="1:2" x14ac:dyDescent="0.25">
      <c r="A26" s="167" t="s">
        <v>116</v>
      </c>
      <c r="B26" s="168">
        <v>0.24022057556436327</v>
      </c>
    </row>
    <row r="27" spans="1:2" x14ac:dyDescent="0.25">
      <c r="A27" s="167" t="s">
        <v>152</v>
      </c>
      <c r="B27" s="168">
        <v>0.24349881796690306</v>
      </c>
    </row>
    <row r="28" spans="1:2" x14ac:dyDescent="0.25">
      <c r="A28" s="167" t="s">
        <v>105</v>
      </c>
      <c r="B28" s="168">
        <v>0.35023944275141489</v>
      </c>
    </row>
    <row r="29" spans="1:2" x14ac:dyDescent="0.25">
      <c r="A29" s="167" t="s">
        <v>109</v>
      </c>
      <c r="B29" s="168">
        <v>0.56944444444444442</v>
      </c>
    </row>
    <row r="30" spans="1:2" x14ac:dyDescent="0.25">
      <c r="A30" s="167" t="s">
        <v>112</v>
      </c>
      <c r="B30" s="168">
        <v>0.61116458132820017</v>
      </c>
    </row>
    <row r="31" spans="1:2" x14ac:dyDescent="0.25">
      <c r="A31" s="167" t="s">
        <v>121</v>
      </c>
      <c r="B31" s="168">
        <v>0.84732939930397944</v>
      </c>
    </row>
    <row r="32" spans="1:2" x14ac:dyDescent="0.25">
      <c r="A32" s="167" t="s">
        <v>102</v>
      </c>
      <c r="B32" s="168">
        <v>0.8610463178940353</v>
      </c>
    </row>
    <row r="33" spans="1:2" x14ac:dyDescent="0.25">
      <c r="A33" s="167" t="s">
        <v>151</v>
      </c>
      <c r="B33" s="168">
        <v>0.86580572711959569</v>
      </c>
    </row>
    <row r="34" spans="1:2" x14ac:dyDescent="0.25">
      <c r="A34" s="167" t="s">
        <v>111</v>
      </c>
      <c r="B34" s="168">
        <v>0.92891816920943138</v>
      </c>
    </row>
    <row r="35" spans="1:2" x14ac:dyDescent="0.25">
      <c r="A35" s="167" t="s">
        <v>118</v>
      </c>
      <c r="B35" s="168">
        <v>1.0529411764705883</v>
      </c>
    </row>
    <row r="36" spans="1:2" x14ac:dyDescent="0.25">
      <c r="A36" s="167" t="s">
        <v>113</v>
      </c>
      <c r="B36" s="168">
        <v>1.6542137271937445</v>
      </c>
    </row>
    <row r="37" spans="1:2" x14ac:dyDescent="0.25">
      <c r="A37" s="167" t="s">
        <v>117</v>
      </c>
      <c r="B37" s="168">
        <v>1.7451636904761905</v>
      </c>
    </row>
    <row r="38" spans="1:2" x14ac:dyDescent="0.25">
      <c r="A38" s="167" t="s">
        <v>119</v>
      </c>
      <c r="B38" s="168">
        <v>2.0737155621742369</v>
      </c>
    </row>
    <row r="39" spans="1:2" x14ac:dyDescent="0.25">
      <c r="A39" s="167" t="s">
        <v>110</v>
      </c>
      <c r="B39" s="168">
        <v>2.2186989212160837</v>
      </c>
    </row>
    <row r="40" spans="1:2" x14ac:dyDescent="0.25">
      <c r="A40" s="167" t="s">
        <v>108</v>
      </c>
      <c r="B40" s="168">
        <v>3.1385463984425699</v>
      </c>
    </row>
    <row r="41" spans="1:2" x14ac:dyDescent="0.25">
      <c r="A41" s="167" t="s">
        <v>150</v>
      </c>
      <c r="B41" s="168">
        <v>4.3342981186685963</v>
      </c>
    </row>
    <row r="43" spans="1:2" x14ac:dyDescent="0.2">
      <c r="A43" s="272" t="s">
        <v>47</v>
      </c>
    </row>
    <row r="45" spans="1:2" x14ac:dyDescent="0.25">
      <c r="A45" s="478" t="s">
        <v>300</v>
      </c>
    </row>
  </sheetData>
  <hyperlinks>
    <hyperlink ref="A45" location="Indice!A1" display="Indice" xr:uid="{601F3D86-E0BD-405B-8C0F-0B7D0EFAD44A}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DCC9B-60D9-400E-8B27-414A736CC3A8}">
  <sheetPr codeName="Foglio16"/>
  <dimension ref="A2:M48"/>
  <sheetViews>
    <sheetView zoomScaleNormal="100" workbookViewId="0"/>
  </sheetViews>
  <sheetFormatPr defaultColWidth="9.140625" defaultRowHeight="15" x14ac:dyDescent="0.25"/>
  <cols>
    <col min="1" max="1" width="14.42578125" style="161" bestFit="1" customWidth="1"/>
    <col min="2" max="2" width="11.42578125" style="161" bestFit="1" customWidth="1"/>
    <col min="3" max="3" width="14.42578125" style="161" bestFit="1" customWidth="1"/>
    <col min="4" max="4" width="13.7109375" style="161" bestFit="1" customWidth="1"/>
    <col min="5" max="5" width="2.5703125" style="161" customWidth="1"/>
    <col min="6" max="6" width="13.28515625" style="161" bestFit="1" customWidth="1"/>
    <col min="7" max="7" width="13.42578125" style="162" bestFit="1" customWidth="1"/>
    <col min="8" max="8" width="9.42578125" style="162" customWidth="1"/>
    <col min="9" max="9" width="2.5703125" style="162" customWidth="1"/>
    <col min="10" max="10" width="12.140625" style="162" bestFit="1" customWidth="1"/>
    <col min="11" max="11" width="9" style="163" customWidth="1"/>
    <col min="12" max="13" width="9.140625" style="162"/>
    <col min="14" max="16384" width="9.140625" style="161"/>
  </cols>
  <sheetData>
    <row r="2" spans="7:13" s="169" customFormat="1" ht="45" customHeight="1" x14ac:dyDescent="0.25">
      <c r="G2" s="170"/>
      <c r="H2" s="170"/>
      <c r="I2" s="170"/>
      <c r="J2" s="170"/>
      <c r="K2" s="171"/>
      <c r="L2" s="170"/>
      <c r="M2" s="170"/>
    </row>
    <row r="24" spans="1:3" ht="36" x14ac:dyDescent="0.25">
      <c r="A24" s="172" t="s">
        <v>98</v>
      </c>
      <c r="B24" s="172" t="s">
        <v>154</v>
      </c>
      <c r="C24" s="172" t="s">
        <v>155</v>
      </c>
    </row>
    <row r="25" spans="1:3" ht="24" x14ac:dyDescent="0.25">
      <c r="A25" s="173" t="s">
        <v>118</v>
      </c>
      <c r="B25" s="174">
        <v>0.40318030264170301</v>
      </c>
      <c r="C25" s="174">
        <v>0.59681969735829699</v>
      </c>
    </row>
    <row r="26" spans="1:3" x14ac:dyDescent="0.25">
      <c r="A26" s="173" t="s">
        <v>112</v>
      </c>
      <c r="B26" s="174">
        <v>0.48373983739837401</v>
      </c>
      <c r="C26" s="174">
        <v>0.51626016260162599</v>
      </c>
    </row>
    <row r="27" spans="1:3" x14ac:dyDescent="0.25">
      <c r="A27" s="173" t="s">
        <v>119</v>
      </c>
      <c r="B27" s="174">
        <v>0.54508330610911471</v>
      </c>
      <c r="C27" s="174">
        <v>0.45491669389088535</v>
      </c>
    </row>
    <row r="28" spans="1:3" x14ac:dyDescent="0.25">
      <c r="A28" s="173" t="s">
        <v>150</v>
      </c>
      <c r="B28" s="174">
        <v>0.54619836964756507</v>
      </c>
      <c r="C28" s="174">
        <v>0.45380163035243493</v>
      </c>
    </row>
    <row r="29" spans="1:3" x14ac:dyDescent="0.25">
      <c r="A29" s="173" t="s">
        <v>152</v>
      </c>
      <c r="B29" s="174">
        <v>0.54824561403508776</v>
      </c>
      <c r="C29" s="174">
        <v>0.4517543859649123</v>
      </c>
    </row>
    <row r="30" spans="1:3" x14ac:dyDescent="0.25">
      <c r="A30" s="173" t="s">
        <v>102</v>
      </c>
      <c r="B30" s="174">
        <v>0.61183716388763709</v>
      </c>
      <c r="C30" s="174">
        <v>0.38816283611236291</v>
      </c>
    </row>
    <row r="31" spans="1:3" x14ac:dyDescent="0.25">
      <c r="A31" s="173" t="s">
        <v>111</v>
      </c>
      <c r="B31" s="174">
        <v>0.66962634110247876</v>
      </c>
      <c r="C31" s="174">
        <v>0.33037365889752129</v>
      </c>
    </row>
    <row r="32" spans="1:3" x14ac:dyDescent="0.25">
      <c r="A32" s="173" t="s">
        <v>151</v>
      </c>
      <c r="B32" s="174">
        <v>0.71953437613677707</v>
      </c>
      <c r="C32" s="174">
        <v>0.28046562386322299</v>
      </c>
    </row>
    <row r="33" spans="1:3" x14ac:dyDescent="0.25">
      <c r="A33" s="173" t="s">
        <v>113</v>
      </c>
      <c r="B33" s="174">
        <v>0.73395435491383321</v>
      </c>
      <c r="C33" s="174">
        <v>0.26604564508616674</v>
      </c>
    </row>
    <row r="34" spans="1:3" x14ac:dyDescent="0.25">
      <c r="A34" s="173" t="s">
        <v>110</v>
      </c>
      <c r="B34" s="174">
        <v>0.74407511453835862</v>
      </c>
      <c r="C34" s="174">
        <v>0.25592488546164144</v>
      </c>
    </row>
    <row r="35" spans="1:3" x14ac:dyDescent="0.25">
      <c r="A35" s="173" t="s">
        <v>121</v>
      </c>
      <c r="B35" s="174">
        <v>0.74669802786321693</v>
      </c>
      <c r="C35" s="174">
        <v>0.25330197213678307</v>
      </c>
    </row>
    <row r="36" spans="1:3" x14ac:dyDescent="0.25">
      <c r="A36" s="173" t="s">
        <v>108</v>
      </c>
      <c r="B36" s="174">
        <v>0.75166872047648392</v>
      </c>
      <c r="C36" s="174">
        <v>0.24833127952351614</v>
      </c>
    </row>
    <row r="37" spans="1:3" x14ac:dyDescent="0.25">
      <c r="A37" s="173" t="s">
        <v>117</v>
      </c>
      <c r="B37" s="174">
        <v>0.76237272681221824</v>
      </c>
      <c r="C37" s="174">
        <v>0.23762727318778176</v>
      </c>
    </row>
    <row r="38" spans="1:3" x14ac:dyDescent="0.25">
      <c r="A38" s="173" t="s">
        <v>103</v>
      </c>
      <c r="B38" s="174">
        <v>0.76723276723276723</v>
      </c>
      <c r="C38" s="174">
        <v>0.23276723276723277</v>
      </c>
    </row>
    <row r="39" spans="1:3" x14ac:dyDescent="0.25">
      <c r="A39" s="173" t="s">
        <v>109</v>
      </c>
      <c r="B39" s="174">
        <v>0.80694918006169836</v>
      </c>
      <c r="C39" s="174">
        <v>0.19305081993830167</v>
      </c>
    </row>
    <row r="40" spans="1:3" x14ac:dyDescent="0.25">
      <c r="A40" s="173" t="s">
        <v>116</v>
      </c>
      <c r="B40" s="174">
        <v>0.93323435030413338</v>
      </c>
      <c r="C40" s="174">
        <v>6.6765649695866666E-2</v>
      </c>
    </row>
    <row r="41" spans="1:3" x14ac:dyDescent="0.25">
      <c r="A41" s="173" t="s">
        <v>114</v>
      </c>
      <c r="B41" s="174">
        <v>0.9388529484946504</v>
      </c>
      <c r="C41" s="174">
        <v>6.1147051505349589E-2</v>
      </c>
    </row>
    <row r="42" spans="1:3" x14ac:dyDescent="0.25">
      <c r="A42" s="173" t="s">
        <v>105</v>
      </c>
      <c r="B42" s="174">
        <v>0.94546132465595556</v>
      </c>
      <c r="C42" s="174">
        <v>5.4538675344044468E-2</v>
      </c>
    </row>
    <row r="43" spans="1:3" x14ac:dyDescent="0.25">
      <c r="A43" s="173" t="s">
        <v>104</v>
      </c>
      <c r="B43" s="174">
        <v>0.94644424934152771</v>
      </c>
      <c r="C43" s="174">
        <v>5.3555750658472345E-2</v>
      </c>
    </row>
    <row r="44" spans="1:3" x14ac:dyDescent="0.25">
      <c r="A44" s="173" t="s">
        <v>115</v>
      </c>
      <c r="B44" s="174">
        <v>0.98098544973544977</v>
      </c>
      <c r="C44" s="174">
        <v>1.9014550264550265E-2</v>
      </c>
    </row>
    <row r="46" spans="1:3" x14ac:dyDescent="0.2">
      <c r="A46" s="272" t="s">
        <v>47</v>
      </c>
    </row>
    <row r="48" spans="1:3" x14ac:dyDescent="0.25">
      <c r="A48" s="478" t="s">
        <v>300</v>
      </c>
    </row>
  </sheetData>
  <hyperlinks>
    <hyperlink ref="A48" location="Indice!A1" display="Indice" xr:uid="{0F62C36F-8E1C-4B95-8CC9-96B6E0C8509C}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B5389-890C-45E5-90DA-B81639036CD6}">
  <sheetPr codeName="Foglio17"/>
  <dimension ref="A1:L30"/>
  <sheetViews>
    <sheetView zoomScaleNormal="100" workbookViewId="0"/>
  </sheetViews>
  <sheetFormatPr defaultColWidth="9.140625" defaultRowHeight="11.25" x14ac:dyDescent="0.25"/>
  <cols>
    <col min="1" max="1" width="14.42578125" style="52" customWidth="1"/>
    <col min="2" max="2" width="13.7109375" style="52" bestFit="1" customWidth="1"/>
    <col min="3" max="3" width="13.7109375" style="53" customWidth="1"/>
    <col min="4" max="4" width="9.140625" style="53" customWidth="1"/>
    <col min="5" max="6" width="13.7109375" style="53" customWidth="1"/>
    <col min="7" max="7" width="2.5703125" style="53" customWidth="1"/>
    <col min="8" max="8" width="13.42578125" style="56" bestFit="1" customWidth="1"/>
    <col min="9" max="9" width="14" style="52" bestFit="1" customWidth="1"/>
    <col min="10" max="10" width="9.140625" style="52"/>
    <col min="11" max="11" width="10.28515625" style="52" customWidth="1"/>
    <col min="12" max="16384" width="9.140625" style="52"/>
  </cols>
  <sheetData>
    <row r="1" spans="1:12" s="51" customFormat="1" x14ac:dyDescent="0.25">
      <c r="A1" s="406"/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</row>
    <row r="2" spans="1:12" ht="48" x14ac:dyDescent="0.25">
      <c r="A2" s="26" t="s">
        <v>98</v>
      </c>
      <c r="B2" s="27" t="s">
        <v>156</v>
      </c>
      <c r="C2" s="27" t="s">
        <v>157</v>
      </c>
      <c r="D2" s="27" t="s">
        <v>158</v>
      </c>
      <c r="E2" s="27" t="s">
        <v>159</v>
      </c>
      <c r="F2" s="27" t="s">
        <v>158</v>
      </c>
      <c r="G2" s="400"/>
      <c r="H2" s="28" t="s">
        <v>160</v>
      </c>
      <c r="I2" s="27" t="s">
        <v>161</v>
      </c>
      <c r="J2" s="27" t="s">
        <v>162</v>
      </c>
      <c r="K2" s="27" t="s">
        <v>163</v>
      </c>
      <c r="L2" s="27" t="s">
        <v>164</v>
      </c>
    </row>
    <row r="3" spans="1:12" ht="12" x14ac:dyDescent="0.25">
      <c r="A3" s="160" t="s">
        <v>102</v>
      </c>
      <c r="B3" s="30">
        <v>2584</v>
      </c>
      <c r="C3" s="30" t="s">
        <v>114</v>
      </c>
      <c r="D3" s="30">
        <v>670</v>
      </c>
      <c r="E3" s="30" t="s">
        <v>108</v>
      </c>
      <c r="F3" s="30">
        <v>556</v>
      </c>
      <c r="G3" s="402"/>
      <c r="H3" s="32">
        <v>3001</v>
      </c>
      <c r="I3" s="32" t="s">
        <v>108</v>
      </c>
      <c r="J3" s="32">
        <v>720</v>
      </c>
      <c r="K3" s="32" t="s">
        <v>165</v>
      </c>
      <c r="L3" s="32">
        <v>673</v>
      </c>
    </row>
    <row r="4" spans="1:12" ht="12" x14ac:dyDescent="0.25">
      <c r="A4" s="160" t="s">
        <v>103</v>
      </c>
      <c r="B4" s="30">
        <v>233</v>
      </c>
      <c r="C4" s="30" t="s">
        <v>114</v>
      </c>
      <c r="D4" s="30">
        <v>142</v>
      </c>
      <c r="E4" s="30" t="s">
        <v>105</v>
      </c>
      <c r="F4" s="30">
        <v>72</v>
      </c>
      <c r="G4" s="402"/>
      <c r="H4" s="32">
        <v>2347</v>
      </c>
      <c r="I4" s="32" t="s">
        <v>114</v>
      </c>
      <c r="J4" s="32">
        <v>506</v>
      </c>
      <c r="K4" s="32" t="s">
        <v>165</v>
      </c>
      <c r="L4" s="32">
        <v>330</v>
      </c>
    </row>
    <row r="5" spans="1:12" ht="12" x14ac:dyDescent="0.25">
      <c r="A5" s="160" t="s">
        <v>104</v>
      </c>
      <c r="B5" s="30">
        <v>366</v>
      </c>
      <c r="C5" s="30" t="s">
        <v>127</v>
      </c>
      <c r="D5" s="30">
        <v>211</v>
      </c>
      <c r="E5" s="30" t="s">
        <v>116</v>
      </c>
      <c r="F5" s="30">
        <v>52</v>
      </c>
      <c r="G5" s="402"/>
      <c r="H5" s="32">
        <v>3745</v>
      </c>
      <c r="I5" s="32" t="s">
        <v>108</v>
      </c>
      <c r="J5" s="32">
        <v>792</v>
      </c>
      <c r="K5" s="32" t="s">
        <v>116</v>
      </c>
      <c r="L5" s="32">
        <v>751</v>
      </c>
    </row>
    <row r="6" spans="1:12" ht="12" x14ac:dyDescent="0.25">
      <c r="A6" s="160" t="s">
        <v>105</v>
      </c>
      <c r="B6" s="30">
        <v>1609</v>
      </c>
      <c r="C6" s="30" t="s">
        <v>103</v>
      </c>
      <c r="D6" s="30">
        <v>311</v>
      </c>
      <c r="E6" s="30" t="s">
        <v>108</v>
      </c>
      <c r="F6" s="30">
        <v>270</v>
      </c>
      <c r="G6" s="402"/>
      <c r="H6" s="32">
        <v>4594</v>
      </c>
      <c r="I6" s="32" t="s">
        <v>108</v>
      </c>
      <c r="J6" s="32">
        <v>1890</v>
      </c>
      <c r="K6" s="32" t="s">
        <v>110</v>
      </c>
      <c r="L6" s="32">
        <v>667</v>
      </c>
    </row>
    <row r="7" spans="1:12" ht="12" x14ac:dyDescent="0.25">
      <c r="A7" s="160" t="s">
        <v>165</v>
      </c>
      <c r="B7" s="30">
        <v>14975</v>
      </c>
      <c r="C7" s="30" t="s">
        <v>121</v>
      </c>
      <c r="D7" s="30">
        <v>2830</v>
      </c>
      <c r="E7" s="30" t="s">
        <v>110</v>
      </c>
      <c r="F7" s="30">
        <v>2245</v>
      </c>
      <c r="G7" s="402"/>
      <c r="H7" s="32">
        <v>3455</v>
      </c>
      <c r="I7" s="32" t="s">
        <v>110</v>
      </c>
      <c r="J7" s="32">
        <v>1311</v>
      </c>
      <c r="K7" s="32" t="s">
        <v>111</v>
      </c>
      <c r="L7" s="32">
        <v>770</v>
      </c>
    </row>
    <row r="8" spans="1:12" ht="12" x14ac:dyDescent="0.25">
      <c r="A8" s="160" t="s">
        <v>151</v>
      </c>
      <c r="B8" s="30">
        <v>1542</v>
      </c>
      <c r="C8" s="30" t="s">
        <v>121</v>
      </c>
      <c r="D8" s="30">
        <v>962</v>
      </c>
      <c r="E8" s="30" t="s">
        <v>127</v>
      </c>
      <c r="F8" s="30">
        <v>141</v>
      </c>
      <c r="G8" s="402"/>
      <c r="H8" s="32">
        <v>1781</v>
      </c>
      <c r="I8" s="32" t="s">
        <v>121</v>
      </c>
      <c r="J8" s="32">
        <v>865</v>
      </c>
      <c r="K8" s="32" t="s">
        <v>165</v>
      </c>
      <c r="L8" s="32">
        <v>294</v>
      </c>
    </row>
    <row r="9" spans="1:12" ht="12" x14ac:dyDescent="0.25">
      <c r="A9" s="160" t="s">
        <v>108</v>
      </c>
      <c r="B9" s="30">
        <v>9673</v>
      </c>
      <c r="C9" s="30" t="s">
        <v>105</v>
      </c>
      <c r="D9" s="30">
        <v>1890</v>
      </c>
      <c r="E9" s="30" t="s">
        <v>114</v>
      </c>
      <c r="F9" s="30">
        <v>1184</v>
      </c>
      <c r="G9" s="402"/>
      <c r="H9" s="32">
        <v>3082</v>
      </c>
      <c r="I9" s="32" t="s">
        <v>110</v>
      </c>
      <c r="J9" s="32">
        <v>580</v>
      </c>
      <c r="K9" s="32" t="s">
        <v>102</v>
      </c>
      <c r="L9" s="32">
        <v>556</v>
      </c>
    </row>
    <row r="10" spans="1:12" ht="12" x14ac:dyDescent="0.25">
      <c r="A10" s="160" t="s">
        <v>109</v>
      </c>
      <c r="B10" s="30">
        <v>1189</v>
      </c>
      <c r="C10" s="30" t="s">
        <v>113</v>
      </c>
      <c r="D10" s="30">
        <v>455</v>
      </c>
      <c r="E10" s="30" t="s">
        <v>127</v>
      </c>
      <c r="F10" s="30">
        <v>181</v>
      </c>
      <c r="G10" s="402"/>
      <c r="H10" s="32">
        <v>2088</v>
      </c>
      <c r="I10" s="32" t="s">
        <v>110</v>
      </c>
      <c r="J10" s="32">
        <v>590</v>
      </c>
      <c r="K10" s="32" t="s">
        <v>113</v>
      </c>
      <c r="L10" s="32">
        <v>484</v>
      </c>
    </row>
    <row r="11" spans="1:12" ht="12" x14ac:dyDescent="0.25">
      <c r="A11" s="160" t="s">
        <v>110</v>
      </c>
      <c r="B11" s="30">
        <v>13574</v>
      </c>
      <c r="C11" s="30" t="s">
        <v>113</v>
      </c>
      <c r="D11" s="30">
        <v>2027</v>
      </c>
      <c r="E11" s="30" t="s">
        <v>127</v>
      </c>
      <c r="F11" s="30">
        <v>1650</v>
      </c>
      <c r="G11" s="402"/>
      <c r="H11" s="32">
        <v>6118</v>
      </c>
      <c r="I11" s="32" t="s">
        <v>165</v>
      </c>
      <c r="J11" s="32">
        <v>2245</v>
      </c>
      <c r="K11" s="32" t="s">
        <v>121</v>
      </c>
      <c r="L11" s="32">
        <v>1346</v>
      </c>
    </row>
    <row r="12" spans="1:12" ht="12" x14ac:dyDescent="0.25">
      <c r="A12" s="160" t="s">
        <v>111</v>
      </c>
      <c r="B12" s="30">
        <v>2679</v>
      </c>
      <c r="C12" s="32" t="s">
        <v>165</v>
      </c>
      <c r="D12" s="30">
        <v>770</v>
      </c>
      <c r="E12" s="30" t="s">
        <v>102</v>
      </c>
      <c r="F12" s="30">
        <v>620</v>
      </c>
      <c r="G12" s="402"/>
      <c r="H12" s="32">
        <v>2884</v>
      </c>
      <c r="I12" s="32" t="s">
        <v>165</v>
      </c>
      <c r="J12" s="32">
        <v>1032</v>
      </c>
      <c r="K12" s="32" t="s">
        <v>110</v>
      </c>
      <c r="L12" s="32">
        <v>404</v>
      </c>
    </row>
    <row r="13" spans="1:12" ht="12" x14ac:dyDescent="0.25">
      <c r="A13" s="160" t="s">
        <v>112</v>
      </c>
      <c r="B13" s="30">
        <v>635</v>
      </c>
      <c r="C13" s="30" t="s">
        <v>105</v>
      </c>
      <c r="D13" s="30">
        <v>351</v>
      </c>
      <c r="E13" s="30" t="s">
        <v>114</v>
      </c>
      <c r="F13" s="30">
        <v>182</v>
      </c>
      <c r="G13" s="402"/>
      <c r="H13" s="32">
        <v>1039</v>
      </c>
      <c r="I13" s="32" t="s">
        <v>102</v>
      </c>
      <c r="J13" s="32">
        <v>231</v>
      </c>
      <c r="K13" s="32" t="s">
        <v>108</v>
      </c>
      <c r="L13" s="32">
        <v>228</v>
      </c>
    </row>
    <row r="14" spans="1:12" ht="12" x14ac:dyDescent="0.25">
      <c r="A14" s="160" t="s">
        <v>113</v>
      </c>
      <c r="B14" s="30">
        <v>5712</v>
      </c>
      <c r="C14" s="30" t="s">
        <v>110</v>
      </c>
      <c r="D14" s="30">
        <v>1268</v>
      </c>
      <c r="E14" s="30" t="s">
        <v>127</v>
      </c>
      <c r="F14" s="30">
        <v>839</v>
      </c>
      <c r="G14" s="402"/>
      <c r="H14" s="32">
        <v>3453</v>
      </c>
      <c r="I14" s="32" t="s">
        <v>110</v>
      </c>
      <c r="J14" s="32">
        <v>2027</v>
      </c>
      <c r="K14" s="32" t="s">
        <v>109</v>
      </c>
      <c r="L14" s="32">
        <v>455</v>
      </c>
    </row>
    <row r="15" spans="1:12" ht="12" x14ac:dyDescent="0.25">
      <c r="A15" s="160" t="s">
        <v>114</v>
      </c>
      <c r="B15" s="30">
        <v>983</v>
      </c>
      <c r="C15" s="30" t="s">
        <v>103</v>
      </c>
      <c r="D15" s="30">
        <v>506</v>
      </c>
      <c r="E15" s="30" t="s">
        <v>127</v>
      </c>
      <c r="F15" s="30">
        <v>181</v>
      </c>
      <c r="G15" s="402"/>
      <c r="H15" s="32">
        <v>7174</v>
      </c>
      <c r="I15" s="32" t="s">
        <v>165</v>
      </c>
      <c r="J15" s="32">
        <v>1496</v>
      </c>
      <c r="K15" s="32" t="s">
        <v>110</v>
      </c>
      <c r="L15" s="32">
        <v>1289</v>
      </c>
    </row>
    <row r="16" spans="1:12" ht="12" x14ac:dyDescent="0.25">
      <c r="A16" s="160" t="s">
        <v>115</v>
      </c>
      <c r="B16" s="30">
        <v>115</v>
      </c>
      <c r="C16" s="30" t="s">
        <v>127</v>
      </c>
      <c r="D16" s="30">
        <v>41</v>
      </c>
      <c r="E16" s="30" t="s">
        <v>110</v>
      </c>
      <c r="F16" s="30">
        <v>12</v>
      </c>
      <c r="G16" s="402"/>
      <c r="H16" s="32">
        <v>1310</v>
      </c>
      <c r="I16" s="32" t="s">
        <v>165</v>
      </c>
      <c r="J16" s="32">
        <v>255</v>
      </c>
      <c r="K16" s="32" t="s">
        <v>110</v>
      </c>
      <c r="L16" s="32">
        <v>214</v>
      </c>
    </row>
    <row r="17" spans="1:12" ht="12" x14ac:dyDescent="0.25">
      <c r="A17" s="160" t="s">
        <v>116</v>
      </c>
      <c r="B17" s="30">
        <v>1394</v>
      </c>
      <c r="C17" s="30" t="s">
        <v>104</v>
      </c>
      <c r="D17" s="30">
        <v>751</v>
      </c>
      <c r="E17" s="30" t="s">
        <v>127</v>
      </c>
      <c r="F17" s="30">
        <v>474</v>
      </c>
      <c r="G17" s="402"/>
      <c r="H17" s="32">
        <v>5803</v>
      </c>
      <c r="I17" s="32" t="s">
        <v>165</v>
      </c>
      <c r="J17" s="32">
        <v>1226</v>
      </c>
      <c r="K17" s="32" t="s">
        <v>110</v>
      </c>
      <c r="L17" s="32">
        <v>1108</v>
      </c>
    </row>
    <row r="18" spans="1:12" ht="12" x14ac:dyDescent="0.25">
      <c r="A18" s="160" t="s">
        <v>117</v>
      </c>
      <c r="B18" s="30">
        <v>4691</v>
      </c>
      <c r="C18" s="30" t="s">
        <v>116</v>
      </c>
      <c r="D18" s="30">
        <v>630</v>
      </c>
      <c r="E18" s="30" t="s">
        <v>109</v>
      </c>
      <c r="F18" s="30">
        <v>479</v>
      </c>
      <c r="G18" s="402"/>
      <c r="H18" s="32">
        <v>2688</v>
      </c>
      <c r="I18" s="32" t="s">
        <v>165</v>
      </c>
      <c r="J18" s="32">
        <v>784</v>
      </c>
      <c r="K18" s="32" t="s">
        <v>110</v>
      </c>
      <c r="L18" s="32">
        <v>580</v>
      </c>
    </row>
    <row r="19" spans="1:12" ht="12" x14ac:dyDescent="0.25">
      <c r="A19" s="160" t="s">
        <v>166</v>
      </c>
      <c r="B19" s="30">
        <v>2327</v>
      </c>
      <c r="C19" s="30" t="s">
        <v>121</v>
      </c>
      <c r="D19" s="30">
        <v>954</v>
      </c>
      <c r="E19" s="30" t="s">
        <v>110</v>
      </c>
      <c r="F19" s="30">
        <v>300</v>
      </c>
      <c r="G19" s="402"/>
      <c r="H19" s="32">
        <v>2210</v>
      </c>
      <c r="I19" s="32" t="s">
        <v>121</v>
      </c>
      <c r="J19" s="32">
        <v>842</v>
      </c>
      <c r="K19" s="32" t="s">
        <v>165</v>
      </c>
      <c r="L19" s="32">
        <v>536</v>
      </c>
    </row>
    <row r="20" spans="1:12" ht="12" x14ac:dyDescent="0.25">
      <c r="A20" s="160" t="s">
        <v>119</v>
      </c>
      <c r="B20" s="30">
        <v>2785</v>
      </c>
      <c r="C20" s="30" t="s">
        <v>117</v>
      </c>
      <c r="D20" s="30">
        <v>445</v>
      </c>
      <c r="E20" s="30" t="s">
        <v>108</v>
      </c>
      <c r="F20" s="30">
        <v>414</v>
      </c>
      <c r="G20" s="402"/>
      <c r="H20" s="32">
        <v>1343</v>
      </c>
      <c r="I20" s="32" t="s">
        <v>108</v>
      </c>
      <c r="J20" s="32">
        <v>530</v>
      </c>
      <c r="K20" s="32" t="s">
        <v>165</v>
      </c>
      <c r="L20" s="32">
        <v>231</v>
      </c>
    </row>
    <row r="21" spans="1:12" ht="12" x14ac:dyDescent="0.25">
      <c r="A21" s="160" t="s">
        <v>152</v>
      </c>
      <c r="B21" s="30">
        <v>103</v>
      </c>
      <c r="C21" s="30" t="s">
        <v>113</v>
      </c>
      <c r="D21" s="30">
        <v>67</v>
      </c>
      <c r="E21" s="30" t="s">
        <v>127</v>
      </c>
      <c r="F21" s="30">
        <v>10</v>
      </c>
      <c r="G21" s="402"/>
      <c r="H21" s="32">
        <v>423</v>
      </c>
      <c r="I21" s="32" t="s">
        <v>113</v>
      </c>
      <c r="J21" s="32">
        <v>278</v>
      </c>
      <c r="K21" s="32" t="s">
        <v>110</v>
      </c>
      <c r="L21" s="32">
        <v>72</v>
      </c>
    </row>
    <row r="22" spans="1:12" ht="12" x14ac:dyDescent="0.25">
      <c r="A22" s="160" t="s">
        <v>121</v>
      </c>
      <c r="B22" s="30">
        <v>5600</v>
      </c>
      <c r="C22" s="30" t="s">
        <v>110</v>
      </c>
      <c r="D22" s="30">
        <v>1346</v>
      </c>
      <c r="E22" s="34" t="s">
        <v>151</v>
      </c>
      <c r="F22" s="30">
        <v>865</v>
      </c>
      <c r="G22" s="402"/>
      <c r="H22" s="32">
        <v>6609</v>
      </c>
      <c r="I22" s="32" t="s">
        <v>150</v>
      </c>
      <c r="J22" s="32">
        <v>2830</v>
      </c>
      <c r="K22" s="32" t="s">
        <v>110</v>
      </c>
      <c r="L22" s="32">
        <v>1159</v>
      </c>
    </row>
    <row r="23" spans="1:12" ht="12" x14ac:dyDescent="0.25">
      <c r="A23" s="35" t="s">
        <v>59</v>
      </c>
      <c r="B23" s="36">
        <f>SUM(B3:B22)</f>
        <v>72769</v>
      </c>
      <c r="C23" s="36"/>
      <c r="D23" s="36">
        <f>SUM(D3:D22)</f>
        <v>16627</v>
      </c>
      <c r="E23" s="36"/>
      <c r="F23" s="36">
        <f>SUM(F3:F22)</f>
        <v>10727</v>
      </c>
      <c r="G23" s="404"/>
      <c r="H23" s="38">
        <v>65147</v>
      </c>
      <c r="I23" s="36"/>
      <c r="J23" s="36">
        <f>SUM(J3:J22)</f>
        <v>21030</v>
      </c>
      <c r="K23" s="36"/>
      <c r="L23" s="36">
        <f>SUM(L3:L22)</f>
        <v>12147</v>
      </c>
    </row>
    <row r="24" spans="1:12" ht="12" x14ac:dyDescent="0.25">
      <c r="A24" s="160" t="s">
        <v>127</v>
      </c>
      <c r="B24" s="30"/>
      <c r="C24" s="30"/>
      <c r="D24" s="30"/>
      <c r="E24" s="30"/>
      <c r="F24" s="30"/>
      <c r="G24" s="402"/>
      <c r="H24" s="32">
        <v>7492</v>
      </c>
      <c r="I24" s="32" t="s">
        <v>110</v>
      </c>
      <c r="J24" s="32">
        <v>1650</v>
      </c>
      <c r="K24" s="32" t="s">
        <v>108</v>
      </c>
      <c r="L24" s="32">
        <v>1112</v>
      </c>
    </row>
    <row r="25" spans="1:12" ht="12" x14ac:dyDescent="0.25">
      <c r="A25" s="160" t="s">
        <v>153</v>
      </c>
      <c r="B25" s="30"/>
      <c r="C25" s="30"/>
      <c r="D25" s="30"/>
      <c r="E25" s="30"/>
      <c r="F25" s="30"/>
      <c r="G25" s="402"/>
      <c r="H25" s="32">
        <v>130</v>
      </c>
      <c r="I25" s="32" t="s">
        <v>108</v>
      </c>
      <c r="J25" s="32">
        <v>123</v>
      </c>
      <c r="K25" s="32" t="s">
        <v>104</v>
      </c>
      <c r="L25" s="32">
        <v>4</v>
      </c>
    </row>
    <row r="26" spans="1:12" ht="12" x14ac:dyDescent="0.25">
      <c r="A26" s="35" t="s">
        <v>59</v>
      </c>
      <c r="B26" s="36">
        <f>B23</f>
        <v>72769</v>
      </c>
      <c r="C26" s="36"/>
      <c r="D26" s="36">
        <f>D23+D24+D25</f>
        <v>16627</v>
      </c>
      <c r="E26" s="36"/>
      <c r="F26" s="36">
        <f>F23+F24+F25</f>
        <v>10727</v>
      </c>
      <c r="G26" s="404"/>
      <c r="H26" s="38">
        <f>H23+H24+H25</f>
        <v>72769</v>
      </c>
      <c r="I26" s="36"/>
      <c r="J26" s="38">
        <f>J23+J24+J25</f>
        <v>22803</v>
      </c>
      <c r="K26" s="36"/>
      <c r="L26" s="38">
        <f>L23+L24+L25</f>
        <v>13263</v>
      </c>
    </row>
    <row r="28" spans="1:12" ht="12" x14ac:dyDescent="0.2">
      <c r="A28" s="272" t="s">
        <v>47</v>
      </c>
      <c r="B28" s="407"/>
      <c r="C28" s="407"/>
      <c r="D28" s="407"/>
      <c r="E28" s="407"/>
      <c r="F28" s="407"/>
      <c r="G28" s="407"/>
      <c r="H28" s="408"/>
      <c r="I28" s="407"/>
      <c r="J28" s="407"/>
      <c r="K28" s="407"/>
      <c r="L28" s="407"/>
    </row>
    <row r="30" spans="1:12" ht="15" x14ac:dyDescent="0.25">
      <c r="A30" s="478" t="s">
        <v>300</v>
      </c>
    </row>
  </sheetData>
  <hyperlinks>
    <hyperlink ref="A30" location="Indice!A1" display="Indice" xr:uid="{1CEEB967-4D7F-4B63-B5F7-031259767489}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F2840-86C2-4619-8C7A-3FDDDCBAF405}">
  <sheetPr codeName="Foglio18"/>
  <dimension ref="A2:Z57"/>
  <sheetViews>
    <sheetView zoomScaleNormal="100" workbookViewId="0"/>
  </sheetViews>
  <sheetFormatPr defaultColWidth="9.140625" defaultRowHeight="15" x14ac:dyDescent="0.25"/>
  <cols>
    <col min="1" max="1" width="27.85546875" style="175" customWidth="1"/>
    <col min="2" max="16384" width="9.140625" style="175"/>
  </cols>
  <sheetData>
    <row r="2" spans="4:26" x14ac:dyDescent="0.25">
      <c r="K2" s="176"/>
      <c r="L2" s="177"/>
      <c r="M2" s="178"/>
      <c r="N2" s="179"/>
      <c r="O2" s="178"/>
      <c r="P2" s="179"/>
      <c r="Q2" s="179"/>
      <c r="R2" s="179"/>
      <c r="S2" s="179"/>
      <c r="T2" s="179"/>
      <c r="X2" s="179"/>
      <c r="Y2" s="179"/>
      <c r="Z2" s="179"/>
    </row>
    <row r="3" spans="4:26" x14ac:dyDescent="0.25">
      <c r="L3" s="180"/>
      <c r="M3" s="181"/>
      <c r="N3" s="181"/>
      <c r="O3" s="181"/>
      <c r="P3" s="181"/>
      <c r="Q3" s="181"/>
      <c r="R3" s="181"/>
      <c r="S3" s="181"/>
      <c r="T3" s="181"/>
      <c r="X3" s="181"/>
      <c r="Y3" s="181"/>
      <c r="Z3" s="181"/>
    </row>
    <row r="4" spans="4:26" x14ac:dyDescent="0.25">
      <c r="K4" s="102"/>
      <c r="L4" s="180"/>
      <c r="M4" s="181"/>
      <c r="N4" s="181"/>
      <c r="O4" s="181"/>
      <c r="P4" s="181"/>
      <c r="Q4" s="181"/>
      <c r="R4" s="181"/>
      <c r="S4" s="181"/>
      <c r="T4" s="181"/>
      <c r="X4" s="181"/>
      <c r="Y4" s="181"/>
      <c r="Z4" s="181"/>
    </row>
    <row r="5" spans="4:26" x14ac:dyDescent="0.25">
      <c r="K5" s="102"/>
      <c r="L5" s="180"/>
      <c r="M5" s="181"/>
      <c r="N5" s="181"/>
      <c r="O5" s="181"/>
      <c r="P5" s="181"/>
      <c r="Q5" s="181"/>
      <c r="R5" s="181"/>
      <c r="S5" s="181"/>
      <c r="T5" s="181"/>
      <c r="X5" s="181"/>
      <c r="Y5" s="181"/>
      <c r="Z5" s="181"/>
    </row>
    <row r="6" spans="4:26" x14ac:dyDescent="0.25">
      <c r="K6" s="102"/>
      <c r="L6" s="180"/>
      <c r="M6" s="181"/>
      <c r="N6" s="181"/>
      <c r="O6" s="181"/>
      <c r="P6" s="181"/>
      <c r="Q6" s="181"/>
      <c r="R6" s="181"/>
      <c r="S6" s="181"/>
      <c r="T6" s="181"/>
      <c r="X6" s="181"/>
      <c r="Y6" s="181"/>
      <c r="Z6" s="181"/>
    </row>
    <row r="7" spans="4:26" x14ac:dyDescent="0.25">
      <c r="K7" s="102"/>
      <c r="L7" s="180"/>
      <c r="M7" s="181"/>
      <c r="N7" s="181"/>
      <c r="O7" s="181"/>
      <c r="P7" s="181"/>
      <c r="Q7" s="181"/>
      <c r="R7" s="181"/>
      <c r="S7" s="181"/>
      <c r="T7" s="181"/>
      <c r="X7" s="181"/>
      <c r="Y7" s="181"/>
      <c r="Z7" s="181"/>
    </row>
    <row r="8" spans="4:26" x14ac:dyDescent="0.25">
      <c r="K8" s="102"/>
      <c r="L8" s="180"/>
      <c r="M8" s="181"/>
      <c r="N8" s="181"/>
      <c r="O8" s="181"/>
      <c r="P8" s="181"/>
      <c r="Q8" s="181"/>
      <c r="R8" s="181"/>
      <c r="S8" s="181"/>
      <c r="T8" s="181"/>
      <c r="X8" s="181"/>
      <c r="Y8" s="181"/>
      <c r="Z8" s="181"/>
    </row>
    <row r="9" spans="4:26" x14ac:dyDescent="0.25">
      <c r="K9" s="102"/>
      <c r="L9" s="180"/>
      <c r="M9" s="181"/>
      <c r="N9" s="181"/>
      <c r="O9" s="181"/>
      <c r="P9" s="181"/>
      <c r="Q9" s="181"/>
      <c r="R9" s="181"/>
      <c r="S9" s="181"/>
      <c r="T9" s="181"/>
      <c r="X9" s="181"/>
      <c r="Y9" s="181"/>
      <c r="Z9" s="181"/>
    </row>
    <row r="10" spans="4:26" x14ac:dyDescent="0.25">
      <c r="K10" s="102"/>
      <c r="L10" s="180"/>
      <c r="M10" s="181"/>
      <c r="N10" s="181"/>
      <c r="O10" s="181"/>
      <c r="P10" s="181"/>
      <c r="Q10" s="181"/>
      <c r="R10" s="181"/>
      <c r="S10" s="181"/>
      <c r="T10" s="181"/>
      <c r="X10" s="181"/>
      <c r="Y10" s="181"/>
      <c r="Z10" s="181"/>
    </row>
    <row r="11" spans="4:26" x14ac:dyDescent="0.25">
      <c r="K11" s="102"/>
      <c r="L11" s="180"/>
      <c r="M11" s="181"/>
      <c r="N11" s="181"/>
      <c r="O11" s="181"/>
      <c r="P11" s="181"/>
      <c r="Q11" s="181"/>
      <c r="R11" s="181"/>
      <c r="S11" s="181"/>
      <c r="T11" s="181"/>
      <c r="X11" s="181"/>
      <c r="Y11" s="181"/>
      <c r="Z11" s="181"/>
    </row>
    <row r="12" spans="4:26" x14ac:dyDescent="0.25">
      <c r="K12" s="102"/>
      <c r="L12" s="180"/>
      <c r="M12" s="181"/>
      <c r="N12" s="181"/>
      <c r="O12" s="181"/>
      <c r="P12" s="181"/>
      <c r="Q12" s="181"/>
      <c r="R12" s="181"/>
      <c r="S12" s="181"/>
      <c r="T12" s="181"/>
      <c r="X12" s="181"/>
      <c r="Y12" s="181"/>
      <c r="Z12" s="181"/>
    </row>
    <row r="13" spans="4:26" x14ac:dyDescent="0.25">
      <c r="K13" s="102"/>
      <c r="L13" s="180"/>
      <c r="M13" s="181"/>
      <c r="N13" s="181"/>
      <c r="O13" s="181"/>
      <c r="P13" s="181"/>
      <c r="Q13" s="181"/>
      <c r="R13" s="181"/>
      <c r="S13" s="181"/>
      <c r="T13" s="181"/>
      <c r="X13" s="181"/>
      <c r="Y13" s="181"/>
      <c r="Z13" s="181"/>
    </row>
    <row r="14" spans="4:26" x14ac:dyDescent="0.25">
      <c r="D14" s="182"/>
      <c r="F14" s="182"/>
    </row>
    <row r="27" spans="1:9" x14ac:dyDescent="0.25">
      <c r="A27" s="312"/>
      <c r="B27" s="446" t="s">
        <v>167</v>
      </c>
      <c r="C27" s="447"/>
      <c r="D27" s="447"/>
      <c r="E27" s="447"/>
      <c r="F27" s="447"/>
      <c r="G27" s="447"/>
      <c r="H27" s="447"/>
      <c r="I27" s="448"/>
    </row>
    <row r="28" spans="1:9" x14ac:dyDescent="0.25">
      <c r="A28" s="313" t="s">
        <v>168</v>
      </c>
      <c r="B28" s="50" t="s">
        <v>82</v>
      </c>
      <c r="C28" s="50" t="s">
        <v>83</v>
      </c>
      <c r="D28" s="50" t="s">
        <v>84</v>
      </c>
      <c r="E28" s="50" t="s">
        <v>85</v>
      </c>
      <c r="F28" s="50" t="s">
        <v>86</v>
      </c>
      <c r="G28" s="50" t="s">
        <v>127</v>
      </c>
      <c r="H28" s="314" t="s">
        <v>94</v>
      </c>
      <c r="I28" s="314" t="s">
        <v>59</v>
      </c>
    </row>
    <row r="29" spans="1:9" x14ac:dyDescent="0.25">
      <c r="A29" s="315" t="s">
        <v>36</v>
      </c>
      <c r="B29" s="316">
        <v>63104</v>
      </c>
      <c r="C29" s="316">
        <v>45945</v>
      </c>
      <c r="D29" s="316">
        <v>55701</v>
      </c>
      <c r="E29" s="316">
        <v>77269</v>
      </c>
      <c r="F29" s="316">
        <v>29506</v>
      </c>
      <c r="G29" s="316">
        <v>3406</v>
      </c>
      <c r="H29" s="317">
        <v>21</v>
      </c>
      <c r="I29" s="318">
        <v>274952</v>
      </c>
    </row>
    <row r="30" spans="1:9" x14ac:dyDescent="0.25">
      <c r="A30" s="315" t="s">
        <v>37</v>
      </c>
      <c r="B30" s="316">
        <v>61759</v>
      </c>
      <c r="C30" s="316">
        <v>44943</v>
      </c>
      <c r="D30" s="316">
        <v>53762</v>
      </c>
      <c r="E30" s="316">
        <v>73319</v>
      </c>
      <c r="F30" s="316">
        <v>28711</v>
      </c>
      <c r="G30" s="316">
        <v>3390</v>
      </c>
      <c r="H30" s="317">
        <v>13</v>
      </c>
      <c r="I30" s="318">
        <v>265897</v>
      </c>
    </row>
    <row r="31" spans="1:9" x14ac:dyDescent="0.25">
      <c r="A31" s="315" t="s">
        <v>38</v>
      </c>
      <c r="B31" s="316">
        <v>62240</v>
      </c>
      <c r="C31" s="316">
        <v>45065</v>
      </c>
      <c r="D31" s="316">
        <v>53166</v>
      </c>
      <c r="E31" s="316">
        <v>71698</v>
      </c>
      <c r="F31" s="316">
        <v>28467</v>
      </c>
      <c r="G31" s="316">
        <v>3254</v>
      </c>
      <c r="H31" s="317">
        <v>19</v>
      </c>
      <c r="I31" s="318">
        <v>263909</v>
      </c>
    </row>
    <row r="32" spans="1:9" x14ac:dyDescent="0.25">
      <c r="A32" s="315" t="s">
        <v>39</v>
      </c>
      <c r="B32" s="316">
        <v>62970</v>
      </c>
      <c r="C32" s="316">
        <v>45140</v>
      </c>
      <c r="D32" s="316">
        <v>54064</v>
      </c>
      <c r="E32" s="316">
        <v>70417</v>
      </c>
      <c r="F32" s="316">
        <v>28140</v>
      </c>
      <c r="G32" s="316">
        <v>3121</v>
      </c>
      <c r="H32" s="317">
        <v>8</v>
      </c>
      <c r="I32" s="318">
        <v>263860</v>
      </c>
    </row>
    <row r="33" spans="1:12" x14ac:dyDescent="0.25">
      <c r="A33" s="315" t="s">
        <v>40</v>
      </c>
      <c r="B33" s="316">
        <v>64714</v>
      </c>
      <c r="C33" s="316">
        <v>47105</v>
      </c>
      <c r="D33" s="316">
        <v>54572</v>
      </c>
      <c r="E33" s="316">
        <v>69999</v>
      </c>
      <c r="F33" s="316">
        <v>28575</v>
      </c>
      <c r="G33" s="316">
        <v>3387</v>
      </c>
      <c r="H33" s="317">
        <v>29</v>
      </c>
      <c r="I33" s="318">
        <v>268381</v>
      </c>
    </row>
    <row r="34" spans="1:12" x14ac:dyDescent="0.25">
      <c r="A34" s="315" t="s">
        <v>41</v>
      </c>
      <c r="B34" s="316">
        <v>67179</v>
      </c>
      <c r="C34" s="316">
        <v>48526</v>
      </c>
      <c r="D34" s="316">
        <v>57657</v>
      </c>
      <c r="E34" s="316">
        <v>73104</v>
      </c>
      <c r="F34" s="316">
        <v>29781</v>
      </c>
      <c r="G34" s="316">
        <v>3707</v>
      </c>
      <c r="H34" s="317">
        <v>111</v>
      </c>
      <c r="I34" s="318">
        <v>280065</v>
      </c>
    </row>
    <row r="35" spans="1:12" x14ac:dyDescent="0.25">
      <c r="A35" s="315" t="s">
        <v>42</v>
      </c>
      <c r="B35" s="316">
        <v>69039</v>
      </c>
      <c r="C35" s="316">
        <v>50115</v>
      </c>
      <c r="D35" s="316">
        <v>57562</v>
      </c>
      <c r="E35" s="316">
        <v>72337</v>
      </c>
      <c r="F35" s="316">
        <v>28759</v>
      </c>
      <c r="G35" s="316">
        <v>4182</v>
      </c>
      <c r="H35" s="317">
        <v>158</v>
      </c>
      <c r="I35" s="318">
        <v>282152</v>
      </c>
    </row>
    <row r="36" spans="1:12" x14ac:dyDescent="0.25">
      <c r="A36" s="315" t="s">
        <v>43</v>
      </c>
      <c r="B36" s="316">
        <v>69460</v>
      </c>
      <c r="C36" s="316">
        <v>50311</v>
      </c>
      <c r="D36" s="316">
        <v>57848</v>
      </c>
      <c r="E36" s="316">
        <v>73320</v>
      </c>
      <c r="F36" s="316">
        <v>28926</v>
      </c>
      <c r="G36" s="316">
        <v>4356</v>
      </c>
      <c r="H36" s="317">
        <v>138</v>
      </c>
      <c r="I36" s="318">
        <v>284359</v>
      </c>
    </row>
    <row r="37" spans="1:12" x14ac:dyDescent="0.25">
      <c r="A37" s="315" t="s">
        <v>44</v>
      </c>
      <c r="B37" s="316">
        <v>73748</v>
      </c>
      <c r="C37" s="316">
        <v>52642</v>
      </c>
      <c r="D37" s="316">
        <v>59640</v>
      </c>
      <c r="E37" s="316">
        <v>75007</v>
      </c>
      <c r="F37" s="316">
        <v>31137</v>
      </c>
      <c r="G37" s="316">
        <v>4993</v>
      </c>
      <c r="H37" s="317">
        <v>67</v>
      </c>
      <c r="I37" s="318">
        <v>297234</v>
      </c>
    </row>
    <row r="38" spans="1:12" x14ac:dyDescent="0.25">
      <c r="A38" s="315" t="s">
        <v>45</v>
      </c>
      <c r="B38" s="316">
        <v>75512</v>
      </c>
      <c r="C38" s="316">
        <v>55164</v>
      </c>
      <c r="D38" s="316">
        <v>64772</v>
      </c>
      <c r="E38" s="316">
        <v>77457</v>
      </c>
      <c r="F38" s="316">
        <v>33623</v>
      </c>
      <c r="G38" s="316">
        <v>5679</v>
      </c>
      <c r="H38" s="317">
        <v>90</v>
      </c>
      <c r="I38" s="318">
        <v>312297</v>
      </c>
    </row>
    <row r="39" spans="1:12" x14ac:dyDescent="0.25">
      <c r="A39" s="315" t="s">
        <v>46</v>
      </c>
      <c r="B39" s="316">
        <v>72400</v>
      </c>
      <c r="C39" s="316">
        <v>54115</v>
      </c>
      <c r="D39" s="316">
        <v>63093</v>
      </c>
      <c r="E39" s="316">
        <v>76790</v>
      </c>
      <c r="F39" s="316">
        <v>32531</v>
      </c>
      <c r="G39" s="316">
        <v>7492</v>
      </c>
      <c r="H39" s="317">
        <v>130</v>
      </c>
      <c r="I39" s="318">
        <v>306551</v>
      </c>
    </row>
    <row r="40" spans="1:12" s="311" customFormat="1" x14ac:dyDescent="0.25">
      <c r="A40" s="409"/>
      <c r="B40" s="410"/>
      <c r="C40" s="410"/>
      <c r="D40" s="410"/>
      <c r="E40" s="410"/>
      <c r="F40" s="410"/>
      <c r="G40" s="410"/>
      <c r="H40" s="411"/>
      <c r="I40" s="412"/>
      <c r="J40" s="175"/>
      <c r="K40" s="175"/>
      <c r="L40" s="175"/>
    </row>
    <row r="41" spans="1:12" x14ac:dyDescent="0.25">
      <c r="A41" s="315"/>
      <c r="B41" s="445" t="s">
        <v>169</v>
      </c>
      <c r="C41" s="445"/>
      <c r="D41" s="445"/>
      <c r="E41" s="445"/>
      <c r="F41" s="445"/>
      <c r="G41" s="445"/>
      <c r="H41" s="445"/>
      <c r="I41" s="412"/>
    </row>
    <row r="42" spans="1:12" ht="38.1" customHeight="1" x14ac:dyDescent="0.25">
      <c r="A42" s="313" t="s">
        <v>168</v>
      </c>
      <c r="B42" s="50" t="s">
        <v>82</v>
      </c>
      <c r="C42" s="50" t="s">
        <v>83</v>
      </c>
      <c r="D42" s="50" t="s">
        <v>84</v>
      </c>
      <c r="E42" s="50" t="s">
        <v>85</v>
      </c>
      <c r="F42" s="50" t="s">
        <v>86</v>
      </c>
      <c r="G42" s="314" t="s">
        <v>94</v>
      </c>
      <c r="H42" s="314" t="s">
        <v>59</v>
      </c>
      <c r="I42" s="319"/>
      <c r="L42" s="176"/>
    </row>
    <row r="43" spans="1:12" x14ac:dyDescent="0.25">
      <c r="A43" s="315" t="s">
        <v>36</v>
      </c>
      <c r="B43" s="316">
        <v>69907</v>
      </c>
      <c r="C43" s="316">
        <v>52728</v>
      </c>
      <c r="D43" s="316">
        <v>64982</v>
      </c>
      <c r="E43" s="316">
        <v>62650</v>
      </c>
      <c r="F43" s="316">
        <v>24604</v>
      </c>
      <c r="G43" s="317">
        <v>81</v>
      </c>
      <c r="H43" s="318">
        <v>274952</v>
      </c>
      <c r="I43" s="320"/>
    </row>
    <row r="44" spans="1:12" x14ac:dyDescent="0.25">
      <c r="A44" s="315" t="s">
        <v>37</v>
      </c>
      <c r="B44" s="316">
        <v>68628</v>
      </c>
      <c r="C44" s="316">
        <v>51744</v>
      </c>
      <c r="D44" s="316">
        <v>61713</v>
      </c>
      <c r="E44" s="316">
        <v>60340</v>
      </c>
      <c r="F44" s="316">
        <v>23400</v>
      </c>
      <c r="G44" s="317">
        <v>72</v>
      </c>
      <c r="H44" s="318">
        <v>265897</v>
      </c>
      <c r="I44" s="320"/>
    </row>
    <row r="45" spans="1:12" x14ac:dyDescent="0.25">
      <c r="A45" s="315" t="s">
        <v>38</v>
      </c>
      <c r="B45" s="316">
        <v>69531</v>
      </c>
      <c r="C45" s="316">
        <v>51728</v>
      </c>
      <c r="D45" s="316">
        <v>60674</v>
      </c>
      <c r="E45" s="316">
        <v>59163</v>
      </c>
      <c r="F45" s="316">
        <v>22748</v>
      </c>
      <c r="G45" s="317">
        <v>65</v>
      </c>
      <c r="H45" s="318">
        <v>263909</v>
      </c>
      <c r="I45" s="320"/>
    </row>
    <row r="46" spans="1:12" x14ac:dyDescent="0.25">
      <c r="A46" s="315" t="s">
        <v>39</v>
      </c>
      <c r="B46" s="316">
        <v>70640</v>
      </c>
      <c r="C46" s="316">
        <v>52076</v>
      </c>
      <c r="D46" s="316">
        <v>62282</v>
      </c>
      <c r="E46" s="316">
        <v>56573</v>
      </c>
      <c r="F46" s="316">
        <v>22221</v>
      </c>
      <c r="G46" s="317">
        <v>68</v>
      </c>
      <c r="H46" s="318">
        <v>263860</v>
      </c>
      <c r="I46" s="320"/>
    </row>
    <row r="47" spans="1:12" x14ac:dyDescent="0.25">
      <c r="A47" s="315" t="s">
        <v>40</v>
      </c>
      <c r="B47" s="316">
        <v>72893</v>
      </c>
      <c r="C47" s="316">
        <v>54839</v>
      </c>
      <c r="D47" s="316">
        <v>62768</v>
      </c>
      <c r="E47" s="316">
        <v>55368</v>
      </c>
      <c r="F47" s="316">
        <v>22449</v>
      </c>
      <c r="G47" s="317">
        <v>64</v>
      </c>
      <c r="H47" s="318">
        <v>268381</v>
      </c>
      <c r="I47" s="320"/>
    </row>
    <row r="48" spans="1:12" x14ac:dyDescent="0.25">
      <c r="A48" s="315" t="s">
        <v>41</v>
      </c>
      <c r="B48" s="316">
        <v>75463</v>
      </c>
      <c r="C48" s="316">
        <v>56739</v>
      </c>
      <c r="D48" s="316">
        <v>66136</v>
      </c>
      <c r="E48" s="316">
        <v>58283</v>
      </c>
      <c r="F48" s="316">
        <v>23380</v>
      </c>
      <c r="G48" s="317">
        <v>64</v>
      </c>
      <c r="H48" s="318">
        <v>280065</v>
      </c>
      <c r="I48" s="320"/>
    </row>
    <row r="49" spans="1:9" x14ac:dyDescent="0.25">
      <c r="A49" s="315" t="s">
        <v>42</v>
      </c>
      <c r="B49" s="316">
        <v>77331</v>
      </c>
      <c r="C49" s="316">
        <v>60175</v>
      </c>
      <c r="D49" s="316">
        <v>64080</v>
      </c>
      <c r="E49" s="316">
        <v>57658</v>
      </c>
      <c r="F49" s="316">
        <v>22814</v>
      </c>
      <c r="G49" s="317">
        <v>94</v>
      </c>
      <c r="H49" s="318">
        <v>282152</v>
      </c>
      <c r="I49" s="320"/>
    </row>
    <row r="50" spans="1:9" x14ac:dyDescent="0.25">
      <c r="A50" s="315" t="s">
        <v>43</v>
      </c>
      <c r="B50" s="316">
        <v>77782</v>
      </c>
      <c r="C50" s="316">
        <v>59937</v>
      </c>
      <c r="D50" s="316">
        <v>64430</v>
      </c>
      <c r="E50" s="316">
        <v>59055</v>
      </c>
      <c r="F50" s="316">
        <v>23155</v>
      </c>
      <c r="G50" s="317">
        <v>0</v>
      </c>
      <c r="H50" s="318">
        <v>284359</v>
      </c>
      <c r="I50" s="320"/>
    </row>
    <row r="51" spans="1:9" x14ac:dyDescent="0.25">
      <c r="A51" s="315" t="s">
        <v>44</v>
      </c>
      <c r="B51" s="316">
        <v>82494</v>
      </c>
      <c r="C51" s="316">
        <v>62297</v>
      </c>
      <c r="D51" s="316">
        <v>66385</v>
      </c>
      <c r="E51" s="316">
        <v>60364</v>
      </c>
      <c r="F51" s="316">
        <v>25694</v>
      </c>
      <c r="G51" s="317">
        <v>0</v>
      </c>
      <c r="H51" s="318">
        <v>297234</v>
      </c>
      <c r="I51" s="320"/>
    </row>
    <row r="52" spans="1:9" x14ac:dyDescent="0.25">
      <c r="A52" s="315" t="s">
        <v>45</v>
      </c>
      <c r="B52" s="316">
        <v>83627</v>
      </c>
      <c r="C52" s="316">
        <v>64577</v>
      </c>
      <c r="D52" s="316">
        <v>72991</v>
      </c>
      <c r="E52" s="316">
        <v>62640</v>
      </c>
      <c r="F52" s="316">
        <v>28462</v>
      </c>
      <c r="G52" s="317">
        <v>0</v>
      </c>
      <c r="H52" s="318">
        <v>312297</v>
      </c>
      <c r="I52" s="320"/>
    </row>
    <row r="53" spans="1:9" x14ac:dyDescent="0.25">
      <c r="A53" s="315" t="s">
        <v>46</v>
      </c>
      <c r="B53" s="316">
        <v>80896</v>
      </c>
      <c r="C53" s="316">
        <v>64504</v>
      </c>
      <c r="D53" s="316">
        <v>72924</v>
      </c>
      <c r="E53" s="316">
        <v>61300</v>
      </c>
      <c r="F53" s="316">
        <v>26927</v>
      </c>
      <c r="G53" s="317">
        <v>0</v>
      </c>
      <c r="H53" s="318">
        <v>306551</v>
      </c>
      <c r="I53" s="320"/>
    </row>
    <row r="55" spans="1:9" x14ac:dyDescent="0.25">
      <c r="A55" s="272" t="s">
        <v>47</v>
      </c>
    </row>
    <row r="57" spans="1:9" x14ac:dyDescent="0.25">
      <c r="A57" s="478" t="s">
        <v>300</v>
      </c>
    </row>
  </sheetData>
  <mergeCells count="2">
    <mergeCell ref="B41:H41"/>
    <mergeCell ref="B27:I27"/>
  </mergeCells>
  <hyperlinks>
    <hyperlink ref="A57" location="Indice!A1" display="Indice" xr:uid="{45A964A2-31FE-4748-A298-AB8BAA37468A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8:G37"/>
  <sheetViews>
    <sheetView zoomScale="102" zoomScaleNormal="102" workbookViewId="0"/>
  </sheetViews>
  <sheetFormatPr defaultColWidth="9.140625" defaultRowHeight="15" x14ac:dyDescent="0.25"/>
  <cols>
    <col min="1" max="2" width="16.5703125" style="2" customWidth="1"/>
    <col min="3" max="3" width="17.5703125" style="2" customWidth="1"/>
    <col min="4" max="16384" width="9.140625" style="2"/>
  </cols>
  <sheetData>
    <row r="8" spans="4:7" x14ac:dyDescent="0.25">
      <c r="G8" s="3"/>
    </row>
    <row r="13" spans="4:7" x14ac:dyDescent="0.25">
      <c r="D13" s="3"/>
      <c r="E13" s="3"/>
      <c r="G13" s="3"/>
    </row>
    <row r="14" spans="4:7" x14ac:dyDescent="0.25">
      <c r="D14" s="385"/>
      <c r="E14" s="385"/>
    </row>
    <row r="22" spans="1:3" x14ac:dyDescent="0.25">
      <c r="A22" s="271" t="s">
        <v>33</v>
      </c>
      <c r="B22" s="271" t="s">
        <v>34</v>
      </c>
      <c r="C22" s="271" t="s">
        <v>35</v>
      </c>
    </row>
    <row r="23" spans="1:3" x14ac:dyDescent="0.25">
      <c r="A23" s="269" t="s">
        <v>36</v>
      </c>
      <c r="B23" s="270">
        <v>1767008</v>
      </c>
      <c r="C23" s="270">
        <v>279539</v>
      </c>
    </row>
    <row r="24" spans="1:3" x14ac:dyDescent="0.25">
      <c r="A24" s="269" t="s">
        <v>37</v>
      </c>
      <c r="B24" s="270">
        <v>1726684</v>
      </c>
      <c r="C24" s="270">
        <v>269450</v>
      </c>
    </row>
    <row r="25" spans="1:3" x14ac:dyDescent="0.25">
      <c r="A25" s="269" t="s">
        <v>38</v>
      </c>
      <c r="B25" s="270">
        <v>1703516</v>
      </c>
      <c r="C25" s="270">
        <v>268746</v>
      </c>
    </row>
    <row r="26" spans="1:3" x14ac:dyDescent="0.25">
      <c r="A26" s="269" t="s">
        <v>39</v>
      </c>
      <c r="B26" s="270">
        <v>1681449</v>
      </c>
      <c r="C26" s="270">
        <v>269146</v>
      </c>
    </row>
    <row r="27" spans="1:3" x14ac:dyDescent="0.25">
      <c r="A27" s="269" t="s">
        <v>40</v>
      </c>
      <c r="B27" s="270">
        <v>1675121</v>
      </c>
      <c r="C27" s="270">
        <v>274536</v>
      </c>
    </row>
    <row r="28" spans="1:3" x14ac:dyDescent="0.25">
      <c r="A28" s="269" t="s">
        <v>41</v>
      </c>
      <c r="B28" s="270">
        <v>1699369</v>
      </c>
      <c r="C28" s="270">
        <v>288736</v>
      </c>
    </row>
    <row r="29" spans="1:3" x14ac:dyDescent="0.25">
      <c r="A29" s="269" t="s">
        <v>42</v>
      </c>
      <c r="B29" s="270">
        <v>1733958</v>
      </c>
      <c r="C29" s="270">
        <v>291659</v>
      </c>
    </row>
    <row r="30" spans="1:3" x14ac:dyDescent="0.25">
      <c r="A30" s="269" t="s">
        <v>43</v>
      </c>
      <c r="B30" s="270">
        <v>1768469</v>
      </c>
      <c r="C30" s="270">
        <v>297612</v>
      </c>
    </row>
    <row r="31" spans="1:3" x14ac:dyDescent="0.25">
      <c r="A31" s="269" t="s">
        <v>44</v>
      </c>
      <c r="B31" s="270">
        <v>1814968</v>
      </c>
      <c r="C31" s="270">
        <v>313597</v>
      </c>
    </row>
    <row r="32" spans="1:3" x14ac:dyDescent="0.25">
      <c r="A32" s="269" t="s">
        <v>45</v>
      </c>
      <c r="B32" s="270">
        <v>1906511</v>
      </c>
      <c r="C32" s="270">
        <v>336118</v>
      </c>
    </row>
    <row r="33" spans="1:3" x14ac:dyDescent="0.25">
      <c r="A33" s="269" t="s">
        <v>46</v>
      </c>
      <c r="B33" s="270">
        <v>1949481</v>
      </c>
      <c r="C33" s="270">
        <v>331502</v>
      </c>
    </row>
    <row r="35" spans="1:3" x14ac:dyDescent="0.25">
      <c r="A35" s="272" t="s">
        <v>47</v>
      </c>
    </row>
    <row r="37" spans="1:3" x14ac:dyDescent="0.25">
      <c r="A37" s="478" t="s">
        <v>300</v>
      </c>
    </row>
  </sheetData>
  <hyperlinks>
    <hyperlink ref="A37" location="Indice!A1" display="Indice" xr:uid="{4C40F362-14FA-4D0A-9A56-9FE2A216D1A1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393F0-6697-4632-93BA-566DAFEDA1B6}">
  <sheetPr codeName="Foglio19"/>
  <dimension ref="A1:M38"/>
  <sheetViews>
    <sheetView zoomScaleNormal="100" workbookViewId="0"/>
  </sheetViews>
  <sheetFormatPr defaultColWidth="9.140625" defaultRowHeight="15" x14ac:dyDescent="0.25"/>
  <cols>
    <col min="1" max="1" width="13" style="183" customWidth="1"/>
    <col min="2" max="2" width="11.140625" style="183" customWidth="1"/>
    <col min="3" max="3" width="12.5703125" style="183" customWidth="1"/>
    <col min="4" max="5" width="11.5703125" style="183" customWidth="1"/>
    <col min="6" max="6" width="13.5703125" style="183" customWidth="1"/>
    <col min="7" max="7" width="27" style="183" bestFit="1" customWidth="1"/>
    <col min="8" max="8" width="15.42578125" style="183" customWidth="1"/>
    <col min="9" max="9" width="12.42578125" style="183" customWidth="1"/>
    <col min="10" max="10" width="18.42578125" style="183" customWidth="1"/>
    <col min="11" max="11" width="11.7109375" style="183" customWidth="1"/>
    <col min="12" max="12" width="10.5703125" style="183" customWidth="1"/>
    <col min="13" max="16384" width="9.140625" style="183"/>
  </cols>
  <sheetData>
    <row r="1" spans="8:8" ht="15" customHeight="1" x14ac:dyDescent="0.25"/>
    <row r="14" spans="8:8" x14ac:dyDescent="0.25">
      <c r="H14" s="102"/>
    </row>
    <row r="22" spans="1:13" x14ac:dyDescent="0.25">
      <c r="A22" s="449"/>
      <c r="B22" s="450"/>
      <c r="C22" s="451" t="s">
        <v>170</v>
      </c>
      <c r="D22" s="452"/>
      <c r="E22" s="452"/>
      <c r="F22" s="453"/>
      <c r="G22" s="451" t="s">
        <v>171</v>
      </c>
      <c r="H22" s="452"/>
      <c r="I22" s="452"/>
      <c r="J22" s="453"/>
      <c r="K22" s="321"/>
    </row>
    <row r="23" spans="1:13" ht="48" x14ac:dyDescent="0.25">
      <c r="A23" s="322" t="s">
        <v>172</v>
      </c>
      <c r="B23" s="323" t="s">
        <v>173</v>
      </c>
      <c r="C23" s="324" t="s">
        <v>174</v>
      </c>
      <c r="D23" s="325" t="s">
        <v>175</v>
      </c>
      <c r="E23" s="325" t="s">
        <v>176</v>
      </c>
      <c r="F23" s="324" t="s">
        <v>177</v>
      </c>
      <c r="G23" s="326" t="s">
        <v>178</v>
      </c>
      <c r="H23" s="324" t="s">
        <v>179</v>
      </c>
      <c r="I23" s="324" t="s">
        <v>180</v>
      </c>
      <c r="J23" s="324" t="s">
        <v>181</v>
      </c>
      <c r="K23" s="324" t="s">
        <v>182</v>
      </c>
    </row>
    <row r="24" spans="1:13" x14ac:dyDescent="0.25">
      <c r="A24" s="315" t="s">
        <v>36</v>
      </c>
      <c r="B24" s="327">
        <v>597334</v>
      </c>
      <c r="C24" s="327">
        <v>457664</v>
      </c>
      <c r="D24" s="328">
        <v>332390</v>
      </c>
      <c r="E24" s="328">
        <v>125274</v>
      </c>
      <c r="F24" s="329">
        <v>0.55645585216980786</v>
      </c>
      <c r="G24" s="330">
        <v>266618</v>
      </c>
      <c r="H24" s="331">
        <v>0.58256275346105435</v>
      </c>
      <c r="I24" s="332">
        <v>200469</v>
      </c>
      <c r="J24" s="333">
        <v>0.60311381208820969</v>
      </c>
      <c r="K24" s="334">
        <v>66149</v>
      </c>
      <c r="L24" s="102"/>
      <c r="M24" s="184"/>
    </row>
    <row r="25" spans="1:13" x14ac:dyDescent="0.25">
      <c r="A25" s="315" t="s">
        <v>37</v>
      </c>
      <c r="B25" s="327">
        <v>600779</v>
      </c>
      <c r="C25" s="327">
        <v>445378</v>
      </c>
      <c r="D25" s="328">
        <v>317928</v>
      </c>
      <c r="E25" s="328">
        <v>127450</v>
      </c>
      <c r="F25" s="329">
        <v>0.52919293117768762</v>
      </c>
      <c r="G25" s="330">
        <v>256761</v>
      </c>
      <c r="H25" s="331">
        <v>0.57650130900044461</v>
      </c>
      <c r="I25" s="332">
        <v>192072</v>
      </c>
      <c r="J25" s="333">
        <v>0.60413678568732543</v>
      </c>
      <c r="K25" s="334">
        <v>64689</v>
      </c>
      <c r="L25" s="102"/>
      <c r="M25" s="184"/>
    </row>
    <row r="26" spans="1:13" x14ac:dyDescent="0.25">
      <c r="A26" s="315" t="s">
        <v>38</v>
      </c>
      <c r="B26" s="327">
        <v>582595</v>
      </c>
      <c r="C26" s="327">
        <v>446552</v>
      </c>
      <c r="D26" s="328">
        <v>316672</v>
      </c>
      <c r="E26" s="328">
        <v>129880</v>
      </c>
      <c r="F26" s="329">
        <v>0.54355427011903634</v>
      </c>
      <c r="G26" s="330">
        <v>257520</v>
      </c>
      <c r="H26" s="331">
        <v>0.57668535803221121</v>
      </c>
      <c r="I26" s="332">
        <v>189987</v>
      </c>
      <c r="J26" s="333">
        <v>0.59994884296685524</v>
      </c>
      <c r="K26" s="334">
        <v>67533</v>
      </c>
      <c r="L26" s="102"/>
      <c r="M26" s="184"/>
    </row>
    <row r="27" spans="1:13" x14ac:dyDescent="0.25">
      <c r="A27" s="315" t="s">
        <v>39</v>
      </c>
      <c r="B27" s="327">
        <v>581542</v>
      </c>
      <c r="C27" s="327">
        <v>448479</v>
      </c>
      <c r="D27" s="328">
        <v>322744</v>
      </c>
      <c r="E27" s="328">
        <v>125735</v>
      </c>
      <c r="F27" s="329">
        <v>0.55497969192250951</v>
      </c>
      <c r="G27" s="330">
        <v>257755</v>
      </c>
      <c r="H27" s="331">
        <v>0.5747314812956682</v>
      </c>
      <c r="I27" s="332">
        <v>191561</v>
      </c>
      <c r="J27" s="333">
        <v>0.59353853208735097</v>
      </c>
      <c r="K27" s="334">
        <v>66194</v>
      </c>
      <c r="L27" s="102"/>
      <c r="M27" s="184"/>
    </row>
    <row r="28" spans="1:13" x14ac:dyDescent="0.25">
      <c r="A28" s="315" t="s">
        <v>40</v>
      </c>
      <c r="B28" s="327">
        <v>576506</v>
      </c>
      <c r="C28" s="327">
        <v>451959</v>
      </c>
      <c r="D28" s="328">
        <v>334267</v>
      </c>
      <c r="E28" s="328">
        <v>117692</v>
      </c>
      <c r="F28" s="329">
        <v>0.57981530114170543</v>
      </c>
      <c r="G28" s="330">
        <v>260447</v>
      </c>
      <c r="H28" s="331">
        <v>0.57626244858493803</v>
      </c>
      <c r="I28" s="332">
        <v>196031</v>
      </c>
      <c r="J28" s="333">
        <v>0.58645035256247247</v>
      </c>
      <c r="K28" s="334">
        <v>64416</v>
      </c>
      <c r="L28" s="102"/>
      <c r="M28" s="184"/>
    </row>
    <row r="29" spans="1:13" x14ac:dyDescent="0.25">
      <c r="A29" s="315" t="s">
        <v>41</v>
      </c>
      <c r="B29" s="327">
        <v>579975</v>
      </c>
      <c r="C29" s="327">
        <v>462742</v>
      </c>
      <c r="D29" s="328">
        <v>342286</v>
      </c>
      <c r="E29" s="328">
        <v>119674</v>
      </c>
      <c r="F29" s="329">
        <v>0.59017371438424071</v>
      </c>
      <c r="G29" s="330">
        <v>274001</v>
      </c>
      <c r="H29" s="331">
        <v>0.59212476930989622</v>
      </c>
      <c r="I29" s="332">
        <v>204919</v>
      </c>
      <c r="J29" s="333">
        <v>0.59867771395850256</v>
      </c>
      <c r="K29" s="334">
        <v>69082</v>
      </c>
      <c r="L29" s="102"/>
      <c r="M29" s="184"/>
    </row>
    <row r="30" spans="1:13" x14ac:dyDescent="0.25">
      <c r="A30" s="315" t="s">
        <v>42</v>
      </c>
      <c r="B30" s="327">
        <v>581868</v>
      </c>
      <c r="C30" s="327">
        <v>464577</v>
      </c>
      <c r="D30" s="328">
        <v>344784</v>
      </c>
      <c r="E30" s="328">
        <v>119793</v>
      </c>
      <c r="F30" s="329">
        <v>0.59254676318340238</v>
      </c>
      <c r="G30" s="330">
        <v>275376</v>
      </c>
      <c r="H30" s="331">
        <v>0.59274565895427456</v>
      </c>
      <c r="I30" s="332">
        <v>205053</v>
      </c>
      <c r="J30" s="333">
        <v>0.59472887372963945</v>
      </c>
      <c r="K30" s="334">
        <v>70323</v>
      </c>
      <c r="L30" s="102"/>
      <c r="M30" s="184"/>
    </row>
    <row r="31" spans="1:13" x14ac:dyDescent="0.25">
      <c r="A31" s="315" t="s">
        <v>43</v>
      </c>
      <c r="B31" s="327">
        <v>585535</v>
      </c>
      <c r="C31" s="327">
        <v>474664</v>
      </c>
      <c r="D31" s="328">
        <v>359923</v>
      </c>
      <c r="E31" s="328">
        <v>114741</v>
      </c>
      <c r="F31" s="329">
        <v>0.61469083829318483</v>
      </c>
      <c r="G31" s="330">
        <v>279391</v>
      </c>
      <c r="H31" s="331">
        <v>0.58860794161764951</v>
      </c>
      <c r="I31" s="332">
        <v>209383</v>
      </c>
      <c r="J31" s="333">
        <v>0.58174387299505725</v>
      </c>
      <c r="K31" s="334">
        <v>70008</v>
      </c>
      <c r="L31" s="102"/>
      <c r="M31" s="184"/>
    </row>
    <row r="32" spans="1:13" x14ac:dyDescent="0.25">
      <c r="A32" s="315" t="s">
        <v>44</v>
      </c>
      <c r="B32" s="327">
        <v>590744</v>
      </c>
      <c r="C32" s="327">
        <v>486696</v>
      </c>
      <c r="D32" s="328">
        <v>371946</v>
      </c>
      <c r="E32" s="328">
        <v>114750</v>
      </c>
      <c r="F32" s="329">
        <v>0.62962298389827065</v>
      </c>
      <c r="G32" s="330">
        <v>293544</v>
      </c>
      <c r="H32" s="331">
        <v>0.60313624932195864</v>
      </c>
      <c r="I32" s="332">
        <v>219570</v>
      </c>
      <c r="J32" s="333">
        <v>0.59032762820409412</v>
      </c>
      <c r="K32" s="334">
        <v>73974</v>
      </c>
      <c r="L32" s="102"/>
      <c r="M32" s="184"/>
    </row>
    <row r="33" spans="1:13" x14ac:dyDescent="0.25">
      <c r="A33" s="315" t="s">
        <v>45</v>
      </c>
      <c r="B33" s="327">
        <v>576282</v>
      </c>
      <c r="C33" s="327">
        <v>497856</v>
      </c>
      <c r="D33" s="328">
        <v>371622</v>
      </c>
      <c r="E33" s="328">
        <v>125356</v>
      </c>
      <c r="F33" s="329">
        <v>0.64486136995429322</v>
      </c>
      <c r="G33" s="330">
        <v>313289</v>
      </c>
      <c r="H33" s="331">
        <v>0.62927633693276774</v>
      </c>
      <c r="I33" s="332">
        <v>226673</v>
      </c>
      <c r="J33" s="333">
        <v>0.60995581531771537</v>
      </c>
      <c r="K33" s="334">
        <v>86616</v>
      </c>
      <c r="L33" s="102"/>
      <c r="M33" s="184"/>
    </row>
    <row r="34" spans="1:13" x14ac:dyDescent="0.25">
      <c r="A34" s="315" t="s">
        <v>46</v>
      </c>
      <c r="B34" s="327">
        <v>568972</v>
      </c>
      <c r="C34" s="327">
        <v>508474</v>
      </c>
      <c r="D34" s="328">
        <v>383099</v>
      </c>
      <c r="E34" s="328">
        <v>125375</v>
      </c>
      <c r="F34" s="329">
        <v>0.67331784340881451</v>
      </c>
      <c r="G34" s="330">
        <v>302512</v>
      </c>
      <c r="H34" s="331">
        <v>0.59494094093306638</v>
      </c>
      <c r="I34" s="332">
        <v>225819</v>
      </c>
      <c r="J34" s="333">
        <v>0.58945337889161808</v>
      </c>
      <c r="K34" s="335">
        <v>76693</v>
      </c>
      <c r="L34" s="102"/>
      <c r="M34" s="184"/>
    </row>
    <row r="36" spans="1:13" x14ac:dyDescent="0.25">
      <c r="A36" s="272" t="s">
        <v>183</v>
      </c>
    </row>
    <row r="38" spans="1:13" x14ac:dyDescent="0.25">
      <c r="A38" s="478" t="s">
        <v>300</v>
      </c>
    </row>
  </sheetData>
  <mergeCells count="3">
    <mergeCell ref="A22:B22"/>
    <mergeCell ref="C22:F22"/>
    <mergeCell ref="G22:J22"/>
  </mergeCells>
  <hyperlinks>
    <hyperlink ref="A38" location="Indice!A1" display="Indice" xr:uid="{A49596CA-3991-486D-BAA3-95EC23015748}"/>
  </hyperlink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EBBCF-0A15-45EB-AB25-053127E7C0AC}">
  <sheetPr codeName="Foglio24"/>
  <dimension ref="A1:D58"/>
  <sheetViews>
    <sheetView zoomScaleNormal="100" workbookViewId="0"/>
  </sheetViews>
  <sheetFormatPr defaultColWidth="9.140625" defaultRowHeight="15" x14ac:dyDescent="0.25"/>
  <cols>
    <col min="1" max="1" width="18.42578125" style="186" customWidth="1"/>
    <col min="2" max="2" width="23.42578125" style="186" customWidth="1"/>
    <col min="3" max="3" width="19.42578125" style="186" customWidth="1"/>
    <col min="4" max="4" width="22.85546875" style="186" customWidth="1"/>
    <col min="5" max="5" width="16.42578125" style="186" customWidth="1"/>
    <col min="6" max="8" width="9.140625" style="186"/>
    <col min="9" max="9" width="16" style="186" customWidth="1"/>
    <col min="10" max="10" width="18.140625" style="186" customWidth="1"/>
    <col min="11" max="16384" width="9.140625" style="186"/>
  </cols>
  <sheetData>
    <row r="1" spans="1:1" x14ac:dyDescent="0.25">
      <c r="A1" s="185"/>
    </row>
    <row r="17" spans="1:4" x14ac:dyDescent="0.25">
      <c r="A17" s="8"/>
    </row>
    <row r="24" spans="1:4" x14ac:dyDescent="0.25">
      <c r="D24" s="191"/>
    </row>
    <row r="29" spans="1:4" x14ac:dyDescent="0.25">
      <c r="A29" s="239" t="s">
        <v>180</v>
      </c>
      <c r="B29" s="239" t="s">
        <v>182</v>
      </c>
      <c r="C29" s="239" t="s">
        <v>59</v>
      </c>
    </row>
    <row r="30" spans="1:4" x14ac:dyDescent="0.25">
      <c r="A30" s="187">
        <v>225819</v>
      </c>
      <c r="B30" s="188">
        <v>76693</v>
      </c>
      <c r="C30" s="189">
        <v>302512</v>
      </c>
    </row>
    <row r="31" spans="1:4" x14ac:dyDescent="0.25">
      <c r="A31" s="190">
        <v>0.74647947850002649</v>
      </c>
      <c r="B31" s="190">
        <v>0.25352052149997356</v>
      </c>
      <c r="C31" s="190">
        <v>1</v>
      </c>
    </row>
    <row r="33" spans="1:4" x14ac:dyDescent="0.25">
      <c r="A33" s="240"/>
      <c r="B33" s="241" t="s">
        <v>184</v>
      </c>
      <c r="C33" s="241" t="s">
        <v>46</v>
      </c>
    </row>
    <row r="34" spans="1:4" x14ac:dyDescent="0.25">
      <c r="A34" s="454" t="s">
        <v>35</v>
      </c>
      <c r="B34" s="242" t="s">
        <v>185</v>
      </c>
      <c r="C34" s="243">
        <v>195595</v>
      </c>
    </row>
    <row r="35" spans="1:4" x14ac:dyDescent="0.25">
      <c r="A35" s="454"/>
      <c r="B35" s="242" t="s">
        <v>186</v>
      </c>
      <c r="C35" s="243">
        <v>74557</v>
      </c>
    </row>
    <row r="36" spans="1:4" x14ac:dyDescent="0.25">
      <c r="A36" s="454"/>
      <c r="B36" s="242" t="s">
        <v>187</v>
      </c>
      <c r="C36" s="243">
        <v>22602</v>
      </c>
    </row>
    <row r="37" spans="1:4" x14ac:dyDescent="0.25">
      <c r="A37" s="454"/>
      <c r="B37" s="242" t="s">
        <v>188</v>
      </c>
      <c r="C37" s="243">
        <v>9276</v>
      </c>
    </row>
    <row r="38" spans="1:4" x14ac:dyDescent="0.25">
      <c r="A38" s="454"/>
      <c r="B38" s="244" t="s">
        <v>59</v>
      </c>
      <c r="C38" s="245">
        <v>302030</v>
      </c>
    </row>
    <row r="39" spans="1:4" x14ac:dyDescent="0.25">
      <c r="A39" s="454" t="s">
        <v>189</v>
      </c>
      <c r="B39" s="242" t="s">
        <v>185</v>
      </c>
      <c r="C39" s="246">
        <v>255458</v>
      </c>
    </row>
    <row r="40" spans="1:4" x14ac:dyDescent="0.25">
      <c r="A40" s="454"/>
      <c r="B40" s="242" t="s">
        <v>186</v>
      </c>
      <c r="C40" s="246">
        <v>161264</v>
      </c>
    </row>
    <row r="41" spans="1:4" x14ac:dyDescent="0.25">
      <c r="A41" s="454"/>
      <c r="B41" s="242" t="s">
        <v>187</v>
      </c>
      <c r="C41" s="246">
        <v>91752</v>
      </c>
    </row>
    <row r="42" spans="1:4" x14ac:dyDescent="0.25">
      <c r="A42" s="454"/>
      <c r="B42" s="244" t="s">
        <v>59</v>
      </c>
      <c r="C42" s="245">
        <v>508474</v>
      </c>
    </row>
    <row r="43" spans="1:4" ht="15" customHeight="1" x14ac:dyDescent="0.25">
      <c r="A43" s="456" t="s">
        <v>190</v>
      </c>
      <c r="B43" s="242" t="s">
        <v>185</v>
      </c>
      <c r="C43" s="247">
        <v>0.76566402304879866</v>
      </c>
    </row>
    <row r="44" spans="1:4" x14ac:dyDescent="0.25">
      <c r="A44" s="457"/>
      <c r="B44" s="242" t="s">
        <v>191</v>
      </c>
      <c r="C44" s="247">
        <v>0.46232885206865759</v>
      </c>
    </row>
    <row r="45" spans="1:4" x14ac:dyDescent="0.25">
      <c r="A45" s="457"/>
      <c r="B45" s="242" t="s">
        <v>192</v>
      </c>
      <c r="C45" s="247">
        <v>0.24633795448600576</v>
      </c>
    </row>
    <row r="46" spans="1:4" x14ac:dyDescent="0.25">
      <c r="A46" s="458"/>
      <c r="B46" s="244" t="s">
        <v>59</v>
      </c>
      <c r="C46" s="248">
        <v>0.59399300652540743</v>
      </c>
    </row>
    <row r="48" spans="1:4" x14ac:dyDescent="0.25">
      <c r="A48" s="192"/>
      <c r="B48" s="193" t="s">
        <v>184</v>
      </c>
      <c r="C48" s="193" t="s">
        <v>46</v>
      </c>
      <c r="D48" s="194" t="s">
        <v>50</v>
      </c>
    </row>
    <row r="49" spans="1:4" x14ac:dyDescent="0.25">
      <c r="A49" s="455" t="s">
        <v>35</v>
      </c>
      <c r="B49" s="195" t="s">
        <v>185</v>
      </c>
      <c r="C49" s="196">
        <v>205593</v>
      </c>
      <c r="D49" s="197">
        <v>0.62115128388728258</v>
      </c>
    </row>
    <row r="50" spans="1:4" x14ac:dyDescent="0.25">
      <c r="A50" s="455"/>
      <c r="B50" s="195" t="s">
        <v>191</v>
      </c>
      <c r="C50" s="196">
        <v>77860</v>
      </c>
      <c r="D50" s="197">
        <v>0.23523582497197776</v>
      </c>
    </row>
    <row r="51" spans="1:4" x14ac:dyDescent="0.25">
      <c r="A51" s="455"/>
      <c r="B51" s="195" t="s">
        <v>192</v>
      </c>
      <c r="C51" s="196">
        <v>23851</v>
      </c>
      <c r="D51" s="197">
        <v>7.2060231972856936E-2</v>
      </c>
    </row>
    <row r="52" spans="1:4" x14ac:dyDescent="0.25">
      <c r="A52" s="455"/>
      <c r="B52" s="195" t="s">
        <v>193</v>
      </c>
      <c r="C52" s="198">
        <v>11989</v>
      </c>
      <c r="D52" s="197">
        <v>3.6221966421641938E-2</v>
      </c>
    </row>
    <row r="53" spans="1:4" x14ac:dyDescent="0.25">
      <c r="A53" s="455"/>
      <c r="B53" s="195" t="s">
        <v>194</v>
      </c>
      <c r="C53" s="198">
        <v>11694</v>
      </c>
      <c r="D53" s="197">
        <v>3.5330692746240788E-2</v>
      </c>
    </row>
    <row r="54" spans="1:4" x14ac:dyDescent="0.25">
      <c r="A54" s="455"/>
      <c r="B54" s="199" t="s">
        <v>59</v>
      </c>
      <c r="C54" s="200">
        <v>330987</v>
      </c>
      <c r="D54" s="201">
        <v>1</v>
      </c>
    </row>
    <row r="56" spans="1:4" x14ac:dyDescent="0.2">
      <c r="A56" s="272" t="s">
        <v>47</v>
      </c>
    </row>
    <row r="58" spans="1:4" x14ac:dyDescent="0.25">
      <c r="A58" s="478" t="s">
        <v>300</v>
      </c>
    </row>
  </sheetData>
  <mergeCells count="4">
    <mergeCell ref="A34:A38"/>
    <mergeCell ref="A39:A42"/>
    <mergeCell ref="A49:A54"/>
    <mergeCell ref="A43:A46"/>
  </mergeCells>
  <hyperlinks>
    <hyperlink ref="A58" location="Indice!A1" display="Indice" xr:uid="{847C8F05-4DFB-4106-B389-FEB2F7129E63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3313A-B79A-49B3-BE49-A45786BA8113}">
  <sheetPr codeName="Foglio25"/>
  <dimension ref="A1:E37"/>
  <sheetViews>
    <sheetView zoomScaleNormal="100" workbookViewId="0"/>
  </sheetViews>
  <sheetFormatPr defaultColWidth="8.85546875" defaultRowHeight="17.25" customHeight="1" x14ac:dyDescent="0.25"/>
  <cols>
    <col min="1" max="1" width="27.28515625" style="202" customWidth="1"/>
    <col min="2" max="2" width="19.85546875" style="202" bestFit="1" customWidth="1"/>
    <col min="3" max="3" width="24.28515625" style="202" bestFit="1" customWidth="1"/>
    <col min="4" max="4" width="19.85546875" style="202" bestFit="1" customWidth="1"/>
    <col min="5" max="5" width="15.140625" style="202" customWidth="1"/>
    <col min="6" max="16" width="8.85546875" style="202" bestFit="1" customWidth="1"/>
    <col min="17" max="17" width="9.28515625" style="202" bestFit="1" customWidth="1"/>
    <col min="18" max="19" width="8.85546875" style="202" bestFit="1" customWidth="1"/>
    <col min="20" max="20" width="9.28515625" style="202" bestFit="1" customWidth="1"/>
    <col min="21" max="23" width="8.85546875" style="202" bestFit="1" customWidth="1"/>
    <col min="24" max="25" width="9.28515625" style="202" bestFit="1" customWidth="1"/>
    <col min="26" max="27" width="8.85546875" style="202"/>
    <col min="28" max="28" width="9.28515625" style="202" bestFit="1" customWidth="1"/>
    <col min="29" max="16384" width="8.85546875" style="202"/>
  </cols>
  <sheetData>
    <row r="1" spans="1:5" ht="15" x14ac:dyDescent="0.25"/>
    <row r="2" spans="1:5" ht="15" x14ac:dyDescent="0.25"/>
    <row r="3" spans="1:5" ht="15" x14ac:dyDescent="0.25"/>
    <row r="4" spans="1:5" ht="15" x14ac:dyDescent="0.25"/>
    <row r="5" spans="1:5" ht="15" x14ac:dyDescent="0.25"/>
    <row r="6" spans="1:5" ht="15" x14ac:dyDescent="0.25"/>
    <row r="7" spans="1:5" ht="15" x14ac:dyDescent="0.25"/>
    <row r="8" spans="1:5" ht="15" x14ac:dyDescent="0.25"/>
    <row r="9" spans="1:5" ht="15" x14ac:dyDescent="0.25"/>
    <row r="10" spans="1:5" ht="15" x14ac:dyDescent="0.25"/>
    <row r="11" spans="1:5" ht="15" x14ac:dyDescent="0.25">
      <c r="E11" s="203"/>
    </row>
    <row r="12" spans="1:5" ht="15" x14ac:dyDescent="0.25">
      <c r="E12" s="203"/>
    </row>
    <row r="13" spans="1:5" ht="15" x14ac:dyDescent="0.25">
      <c r="A13" s="204"/>
    </row>
    <row r="15" spans="1:5" ht="17.25" customHeight="1" x14ac:dyDescent="0.25">
      <c r="B15" s="205"/>
      <c r="C15" s="205"/>
      <c r="D15" s="205"/>
    </row>
    <row r="23" spans="1:4" ht="17.25" customHeight="1" x14ac:dyDescent="0.25">
      <c r="A23" s="336" t="s">
        <v>195</v>
      </c>
      <c r="B23" s="336" t="s">
        <v>196</v>
      </c>
      <c r="C23" s="336" t="s">
        <v>197</v>
      </c>
      <c r="D23" s="336" t="s">
        <v>198</v>
      </c>
    </row>
    <row r="24" spans="1:4" ht="17.25" customHeight="1" x14ac:dyDescent="0.25">
      <c r="A24" s="337" t="s">
        <v>36</v>
      </c>
      <c r="B24" s="338">
        <v>0.15122155777555488</v>
      </c>
      <c r="C24" s="338">
        <v>9.7041050683434785E-2</v>
      </c>
      <c r="D24" s="338">
        <v>7.3938528370376982E-2</v>
      </c>
    </row>
    <row r="25" spans="1:4" ht="17.25" customHeight="1" x14ac:dyDescent="0.25">
      <c r="A25" s="337" t="s">
        <v>37</v>
      </c>
      <c r="B25" s="338">
        <v>0.13834954704205751</v>
      </c>
      <c r="C25" s="338">
        <v>8.4286277602523663E-2</v>
      </c>
      <c r="D25" s="338">
        <v>6.5903428639221731E-2</v>
      </c>
    </row>
    <row r="26" spans="1:4" ht="17.25" customHeight="1" x14ac:dyDescent="0.25">
      <c r="A26" s="337" t="s">
        <v>38</v>
      </c>
      <c r="B26" s="338">
        <v>0.13442789347626721</v>
      </c>
      <c r="C26" s="338">
        <v>8.7575844379052623E-2</v>
      </c>
      <c r="D26" s="338">
        <v>6.7024673439767785E-2</v>
      </c>
    </row>
    <row r="27" spans="1:4" ht="17.25" customHeight="1" x14ac:dyDescent="0.25">
      <c r="A27" s="337" t="s">
        <v>39</v>
      </c>
      <c r="B27" s="338">
        <v>0.13031723224157457</v>
      </c>
      <c r="C27" s="338">
        <v>7.2093729439748969E-2</v>
      </c>
      <c r="D27" s="338">
        <v>6.3645056416140752E-2</v>
      </c>
    </row>
    <row r="28" spans="1:4" ht="17.25" customHeight="1" x14ac:dyDescent="0.25">
      <c r="A28" s="337" t="s">
        <v>40</v>
      </c>
      <c r="B28" s="338">
        <v>0.11805257280302379</v>
      </c>
      <c r="C28" s="338">
        <v>7.1717083660244679E-2</v>
      </c>
      <c r="D28" s="338">
        <v>5.6435072729506722E-2</v>
      </c>
    </row>
    <row r="29" spans="1:4" ht="17.25" customHeight="1" x14ac:dyDescent="0.25">
      <c r="A29" s="337" t="s">
        <v>41</v>
      </c>
      <c r="B29" s="338">
        <v>0.116885562688327</v>
      </c>
      <c r="C29" s="338">
        <v>7.0562070359886778E-2</v>
      </c>
      <c r="D29" s="338">
        <v>5.2786806841028454E-2</v>
      </c>
    </row>
    <row r="30" spans="1:4" ht="17.25" customHeight="1" x14ac:dyDescent="0.25">
      <c r="A30" s="337" t="s">
        <v>42</v>
      </c>
      <c r="B30" s="338">
        <v>0.12137170108717617</v>
      </c>
      <c r="C30" s="338">
        <v>7.3473053892215576E-2</v>
      </c>
      <c r="D30" s="338">
        <v>5.7952558028967788E-2</v>
      </c>
    </row>
    <row r="31" spans="1:4" ht="17.25" customHeight="1" x14ac:dyDescent="0.25">
      <c r="A31" s="337" t="s">
        <v>43</v>
      </c>
      <c r="B31" s="338">
        <v>0.11844384879779832</v>
      </c>
      <c r="C31" s="338">
        <v>7.302896784475485E-2</v>
      </c>
      <c r="D31" s="338">
        <v>5.53749294498279E-2</v>
      </c>
    </row>
    <row r="32" spans="1:4" ht="17.25" customHeight="1" x14ac:dyDescent="0.25">
      <c r="A32" s="337" t="s">
        <v>44</v>
      </c>
      <c r="B32" s="338">
        <v>0.11677273504435874</v>
      </c>
      <c r="C32" s="338">
        <v>6.5283523971769286E-2</v>
      </c>
      <c r="D32" s="338">
        <v>4.9508552084570612E-2</v>
      </c>
    </row>
    <row r="33" spans="1:4" ht="17.25" customHeight="1" x14ac:dyDescent="0.25">
      <c r="A33" s="337" t="s">
        <v>45</v>
      </c>
      <c r="B33" s="338">
        <v>0.14499475577137341</v>
      </c>
      <c r="C33" s="338">
        <v>8.1563963761815281E-2</v>
      </c>
      <c r="D33" s="338">
        <v>7.2867025365103769E-2</v>
      </c>
    </row>
    <row r="35" spans="1:4" ht="17.25" customHeight="1" x14ac:dyDescent="0.25">
      <c r="A35" s="272" t="s">
        <v>47</v>
      </c>
    </row>
    <row r="37" spans="1:4" ht="17.25" customHeight="1" x14ac:dyDescent="0.25">
      <c r="A37" s="478" t="s">
        <v>300</v>
      </c>
    </row>
  </sheetData>
  <hyperlinks>
    <hyperlink ref="A37" location="Indice!A1" display="Indice" xr:uid="{B805FFA6-DB1D-40DA-AF05-F3EF9489E4CE}"/>
  </hyperlinks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1FB4F-77D6-4534-BBE4-EC010499073C}">
  <sheetPr codeName="Foglio26"/>
  <dimension ref="A3:P31"/>
  <sheetViews>
    <sheetView zoomScaleNormal="100" workbookViewId="0"/>
  </sheetViews>
  <sheetFormatPr defaultColWidth="8.85546875" defaultRowHeight="17.25" customHeight="1" x14ac:dyDescent="0.25"/>
  <cols>
    <col min="1" max="1" width="19.140625" style="202" customWidth="1"/>
    <col min="2" max="2" width="19.85546875" style="202" bestFit="1" customWidth="1"/>
    <col min="3" max="3" width="24.28515625" style="202" bestFit="1" customWidth="1"/>
    <col min="4" max="4" width="19.85546875" style="202" bestFit="1" customWidth="1"/>
    <col min="5" max="5" width="15.140625" style="202" customWidth="1"/>
    <col min="6" max="16" width="8.85546875" style="202" bestFit="1" customWidth="1"/>
    <col min="17" max="17" width="9.28515625" style="202" bestFit="1" customWidth="1"/>
    <col min="18" max="19" width="8.85546875" style="202" bestFit="1" customWidth="1"/>
    <col min="20" max="20" width="9.28515625" style="202" bestFit="1" customWidth="1"/>
    <col min="21" max="23" width="8.85546875" style="202" bestFit="1" customWidth="1"/>
    <col min="24" max="25" width="9.28515625" style="202" bestFit="1" customWidth="1"/>
    <col min="26" max="27" width="8.85546875" style="202"/>
    <col min="28" max="28" width="9.28515625" style="202" bestFit="1" customWidth="1"/>
    <col min="29" max="16384" width="8.85546875" style="202"/>
  </cols>
  <sheetData>
    <row r="3" spans="1:11" ht="17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22.5" customHeight="1" x14ac:dyDescent="0.25"/>
    <row r="19" spans="1:16" ht="17.25" customHeight="1" x14ac:dyDescent="0.25">
      <c r="A19" s="206" t="s">
        <v>199</v>
      </c>
      <c r="B19" s="207" t="s">
        <v>200</v>
      </c>
      <c r="C19" s="207" t="s">
        <v>201</v>
      </c>
      <c r="D19" s="207" t="s">
        <v>202</v>
      </c>
    </row>
    <row r="20" spans="1:16" ht="17.25" customHeight="1" x14ac:dyDescent="0.25">
      <c r="A20" s="208" t="s">
        <v>36</v>
      </c>
      <c r="B20" s="413">
        <v>0.24306662764437884</v>
      </c>
      <c r="C20" s="413">
        <v>0.26800012230866338</v>
      </c>
      <c r="D20" s="413">
        <v>0.29323065229831086</v>
      </c>
    </row>
    <row r="21" spans="1:16" ht="17.25" customHeight="1" x14ac:dyDescent="0.25">
      <c r="A21" s="208" t="s">
        <v>37</v>
      </c>
      <c r="B21" s="413">
        <v>0.22797321950283908</v>
      </c>
      <c r="C21" s="413">
        <v>0.25196147961800769</v>
      </c>
      <c r="D21" s="413">
        <v>0.27682844691850328</v>
      </c>
    </row>
    <row r="22" spans="1:16" ht="17.25" customHeight="1" x14ac:dyDescent="0.25">
      <c r="A22" s="208" t="s">
        <v>38</v>
      </c>
      <c r="B22" s="413">
        <v>0.22030842377997203</v>
      </c>
      <c r="C22" s="413">
        <v>0.24399668782776704</v>
      </c>
      <c r="D22" s="413">
        <v>0.26910063839448684</v>
      </c>
    </row>
    <row r="23" spans="1:16" ht="17.25" customHeight="1" x14ac:dyDescent="0.25">
      <c r="A23" s="208" t="s">
        <v>39</v>
      </c>
      <c r="B23" s="413">
        <v>0.21110021888890382</v>
      </c>
      <c r="C23" s="413">
        <v>0.23492732798868401</v>
      </c>
      <c r="D23" s="413">
        <v>0.25670431197711741</v>
      </c>
    </row>
    <row r="24" spans="1:16" ht="17.25" customHeight="1" x14ac:dyDescent="0.25">
      <c r="A24" s="208" t="s">
        <v>40</v>
      </c>
      <c r="B24" s="413">
        <v>0.19823898290524869</v>
      </c>
      <c r="C24" s="413">
        <v>0.22067262262692208</v>
      </c>
      <c r="D24" s="413">
        <v>0.24190361652778972</v>
      </c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</row>
    <row r="25" spans="1:16" ht="17.25" customHeight="1" x14ac:dyDescent="0.25">
      <c r="A25" s="208" t="s">
        <v>41</v>
      </c>
      <c r="B25" s="413">
        <v>0.19736260317044413</v>
      </c>
      <c r="C25" s="413">
        <v>0.21891376260972095</v>
      </c>
      <c r="D25" s="413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</row>
    <row r="26" spans="1:16" ht="17.25" customHeight="1" x14ac:dyDescent="0.25">
      <c r="A26" s="208" t="s">
        <v>42</v>
      </c>
      <c r="B26" s="413">
        <v>0.20096592975791133</v>
      </c>
      <c r="C26" s="413">
        <v>0.22631047164854706</v>
      </c>
      <c r="D26" s="413"/>
    </row>
    <row r="27" spans="1:16" ht="17.25" customHeight="1" x14ac:dyDescent="0.25">
      <c r="A27" s="208" t="s">
        <v>43</v>
      </c>
      <c r="B27" s="413">
        <v>0.20369920463914035</v>
      </c>
      <c r="C27" s="413"/>
      <c r="D27" s="413"/>
    </row>
    <row r="29" spans="1:16" ht="17.25" customHeight="1" x14ac:dyDescent="0.25">
      <c r="A29" s="272" t="s">
        <v>47</v>
      </c>
    </row>
    <row r="31" spans="1:16" ht="17.25" customHeight="1" x14ac:dyDescent="0.25">
      <c r="A31" s="478" t="s">
        <v>300</v>
      </c>
    </row>
  </sheetData>
  <hyperlinks>
    <hyperlink ref="A31" location="Indice!A1" display="Indice" xr:uid="{88B24385-8BD0-46FE-8D55-31C908B7A979}"/>
  </hyperlinks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83E7D-BA46-4E5E-A956-EE6CD54DF17F}">
  <sheetPr codeName="Foglio27"/>
  <dimension ref="A24:H53"/>
  <sheetViews>
    <sheetView zoomScaleNormal="100" workbookViewId="0"/>
  </sheetViews>
  <sheetFormatPr defaultRowHeight="15" x14ac:dyDescent="0.25"/>
  <cols>
    <col min="1" max="1" width="20.5703125" style="9" customWidth="1"/>
    <col min="2" max="8" width="20.85546875" style="9" customWidth="1"/>
    <col min="9" max="9" width="14.5703125" style="9" customWidth="1"/>
    <col min="10" max="16384" width="9.140625" style="9"/>
  </cols>
  <sheetData>
    <row r="24" spans="1:8" x14ac:dyDescent="0.25">
      <c r="A24" s="209" t="s">
        <v>47</v>
      </c>
    </row>
    <row r="30" spans="1:8" x14ac:dyDescent="0.25">
      <c r="A30" s="210"/>
      <c r="B30" s="459" t="s">
        <v>203</v>
      </c>
      <c r="C30" s="459"/>
      <c r="D30" s="459"/>
      <c r="E30" s="459"/>
      <c r="F30" s="459"/>
      <c r="G30" s="459"/>
      <c r="H30" s="459"/>
    </row>
    <row r="31" spans="1:8" x14ac:dyDescent="0.25">
      <c r="A31" s="211"/>
      <c r="B31" s="212" t="s">
        <v>204</v>
      </c>
      <c r="C31" s="212" t="s">
        <v>127</v>
      </c>
      <c r="D31" s="212" t="s">
        <v>205</v>
      </c>
      <c r="E31" s="212" t="s">
        <v>206</v>
      </c>
      <c r="F31" s="218" t="s">
        <v>94</v>
      </c>
      <c r="G31" s="212" t="s">
        <v>207</v>
      </c>
      <c r="H31" s="212" t="s">
        <v>208</v>
      </c>
    </row>
    <row r="32" spans="1:8" x14ac:dyDescent="0.25">
      <c r="A32" s="213" t="s">
        <v>45</v>
      </c>
      <c r="B32" s="214">
        <v>0.18393782383419699</v>
      </c>
      <c r="C32" s="214">
        <v>0.25547445255474455</v>
      </c>
      <c r="D32" s="214">
        <v>9.2999999999999999E-2</v>
      </c>
      <c r="E32" s="214"/>
      <c r="F32" s="214">
        <v>0.21854058078927774</v>
      </c>
      <c r="G32" s="214">
        <v>0.26805459921422498</v>
      </c>
      <c r="H32" s="214">
        <v>0.21071649007303775</v>
      </c>
    </row>
    <row r="33" spans="1:8" x14ac:dyDescent="0.25">
      <c r="A33" s="215"/>
      <c r="B33" s="216"/>
      <c r="C33" s="216"/>
      <c r="D33" s="216"/>
      <c r="E33" s="216"/>
      <c r="F33" s="216"/>
      <c r="G33" s="216"/>
      <c r="H33" s="216"/>
    </row>
    <row r="35" spans="1:8" x14ac:dyDescent="0.25">
      <c r="A35" s="210"/>
      <c r="B35" s="460" t="s">
        <v>209</v>
      </c>
      <c r="C35" s="460"/>
      <c r="D35" s="460"/>
      <c r="E35" s="460"/>
      <c r="F35" s="460"/>
      <c r="G35" s="460"/>
      <c r="H35" s="460"/>
    </row>
    <row r="36" spans="1:8" s="219" customFormat="1" ht="30" x14ac:dyDescent="0.25">
      <c r="A36" s="218"/>
      <c r="B36" s="218" t="s">
        <v>210</v>
      </c>
      <c r="C36" s="218" t="s">
        <v>211</v>
      </c>
      <c r="D36" s="218" t="s">
        <v>212</v>
      </c>
      <c r="E36" s="218" t="s">
        <v>213</v>
      </c>
      <c r="F36" s="218" t="s">
        <v>214</v>
      </c>
      <c r="G36" s="218" t="s">
        <v>94</v>
      </c>
      <c r="H36" s="218" t="s">
        <v>127</v>
      </c>
    </row>
    <row r="37" spans="1:8" x14ac:dyDescent="0.25">
      <c r="A37" s="213" t="s">
        <v>45</v>
      </c>
      <c r="B37" s="220">
        <v>6072</v>
      </c>
      <c r="C37" s="220">
        <v>8707</v>
      </c>
      <c r="D37" s="220">
        <v>9052</v>
      </c>
      <c r="E37" s="220">
        <v>10202</v>
      </c>
      <c r="F37" s="220">
        <v>5119</v>
      </c>
      <c r="G37" s="220">
        <v>2393</v>
      </c>
      <c r="H37" s="220">
        <v>1954</v>
      </c>
    </row>
    <row r="38" spans="1:8" x14ac:dyDescent="0.25">
      <c r="A38" s="210" t="s">
        <v>215</v>
      </c>
      <c r="B38" s="210">
        <v>50656</v>
      </c>
      <c r="C38" s="210">
        <v>67864</v>
      </c>
      <c r="D38" s="210">
        <v>57549</v>
      </c>
      <c r="E38" s="210">
        <v>71222</v>
      </c>
      <c r="F38" s="210">
        <v>31176</v>
      </c>
      <c r="G38" s="210">
        <v>12057</v>
      </c>
      <c r="H38" s="210">
        <v>7575</v>
      </c>
    </row>
    <row r="39" spans="1:8" x14ac:dyDescent="0.25">
      <c r="A39" s="213" t="s">
        <v>50</v>
      </c>
      <c r="B39" s="221">
        <v>0.11986734049273531</v>
      </c>
      <c r="C39" s="221">
        <v>0.12830071908522928</v>
      </c>
      <c r="D39" s="221">
        <v>0.15729204677752873</v>
      </c>
      <c r="E39" s="221">
        <v>0.14324225660610485</v>
      </c>
      <c r="F39" s="221">
        <v>0.16419681806517833</v>
      </c>
      <c r="G39" s="221">
        <v>0.19847391556771998</v>
      </c>
      <c r="H39" s="221">
        <v>0.25795379537953794</v>
      </c>
    </row>
    <row r="42" spans="1:8" x14ac:dyDescent="0.25">
      <c r="A42" s="210"/>
      <c r="B42" s="460">
        <v>2020</v>
      </c>
      <c r="C42" s="460"/>
      <c r="D42" s="460"/>
    </row>
    <row r="43" spans="1:8" ht="30.6" customHeight="1" x14ac:dyDescent="0.25">
      <c r="A43" s="217" t="s">
        <v>79</v>
      </c>
      <c r="B43" s="217" t="s">
        <v>216</v>
      </c>
      <c r="C43" s="218" t="s">
        <v>217</v>
      </c>
      <c r="D43" s="217" t="s">
        <v>50</v>
      </c>
    </row>
    <row r="44" spans="1:8" x14ac:dyDescent="0.25">
      <c r="A44" s="220" t="s">
        <v>218</v>
      </c>
      <c r="B44" s="222">
        <v>57281</v>
      </c>
      <c r="C44" s="222">
        <v>6652</v>
      </c>
      <c r="D44" s="221">
        <v>0.11612925751994553</v>
      </c>
    </row>
    <row r="45" spans="1:8" x14ac:dyDescent="0.25">
      <c r="A45" s="220" t="s">
        <v>219</v>
      </c>
      <c r="B45" s="222">
        <v>75833</v>
      </c>
      <c r="C45" s="222">
        <v>9255</v>
      </c>
      <c r="D45" s="221">
        <v>0.12204449250326375</v>
      </c>
    </row>
    <row r="46" spans="1:8" x14ac:dyDescent="0.25">
      <c r="A46" s="220" t="s">
        <v>220</v>
      </c>
      <c r="B46" s="222">
        <v>63932</v>
      </c>
      <c r="C46" s="222">
        <v>10437</v>
      </c>
      <c r="D46" s="221">
        <v>0.16325157980354127</v>
      </c>
    </row>
    <row r="47" spans="1:8" x14ac:dyDescent="0.25">
      <c r="A47" s="220" t="s">
        <v>221</v>
      </c>
      <c r="B47" s="222">
        <v>54131</v>
      </c>
      <c r="C47" s="222">
        <v>8796</v>
      </c>
      <c r="D47" s="221">
        <v>0.16249468881047829</v>
      </c>
    </row>
    <row r="48" spans="1:8" x14ac:dyDescent="0.25">
      <c r="A48" s="220" t="s">
        <v>222</v>
      </c>
      <c r="B48" s="222">
        <v>24364</v>
      </c>
      <c r="C48" s="222">
        <v>4812</v>
      </c>
      <c r="D48" s="221">
        <v>0.1975045148579872</v>
      </c>
    </row>
    <row r="49" spans="1:4" x14ac:dyDescent="0.25">
      <c r="A49" s="210" t="s">
        <v>223</v>
      </c>
      <c r="B49" s="223">
        <v>275541</v>
      </c>
      <c r="C49" s="223">
        <v>39952</v>
      </c>
      <c r="D49" s="121">
        <v>0.14499475577137341</v>
      </c>
    </row>
    <row r="51" spans="1:4" x14ac:dyDescent="0.25">
      <c r="A51" s="272" t="s">
        <v>47</v>
      </c>
    </row>
    <row r="53" spans="1:4" x14ac:dyDescent="0.25">
      <c r="A53" s="478" t="s">
        <v>300</v>
      </c>
    </row>
  </sheetData>
  <mergeCells count="3">
    <mergeCell ref="B30:H30"/>
    <mergeCell ref="B35:H35"/>
    <mergeCell ref="B42:D42"/>
  </mergeCells>
  <hyperlinks>
    <hyperlink ref="A53" location="Indice!A1" display="Indice" xr:uid="{447CF63F-64E4-4F36-859A-20CE7DED3BE7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75E14-73B4-4B9B-9040-F91CC13CE938}">
  <sheetPr codeName="Foglio20"/>
  <dimension ref="A2:G21"/>
  <sheetViews>
    <sheetView zoomScaleNormal="100" workbookViewId="0"/>
  </sheetViews>
  <sheetFormatPr defaultRowHeight="15" x14ac:dyDescent="0.25"/>
  <cols>
    <col min="1" max="1" width="26.42578125" customWidth="1"/>
    <col min="2" max="7" width="18.5703125" customWidth="1"/>
  </cols>
  <sheetData>
    <row r="2" spans="1:7" ht="36" x14ac:dyDescent="0.25">
      <c r="A2" s="79" t="s">
        <v>224</v>
      </c>
      <c r="B2" s="79" t="s">
        <v>225</v>
      </c>
      <c r="C2" s="79" t="s">
        <v>226</v>
      </c>
      <c r="D2" s="79" t="s">
        <v>227</v>
      </c>
      <c r="E2" s="79" t="s">
        <v>228</v>
      </c>
      <c r="F2" s="339"/>
      <c r="G2" s="339"/>
    </row>
    <row r="3" spans="1:7" x14ac:dyDescent="0.25">
      <c r="A3" s="10" t="s">
        <v>82</v>
      </c>
      <c r="B3" s="224">
        <v>32482</v>
      </c>
      <c r="C3" s="11">
        <v>36560</v>
      </c>
      <c r="D3" s="11">
        <v>4078</v>
      </c>
      <c r="E3" s="90">
        <v>0.12554645649898405</v>
      </c>
      <c r="F3" s="339"/>
      <c r="G3" s="339"/>
    </row>
    <row r="4" spans="1:7" x14ac:dyDescent="0.25">
      <c r="A4" s="10" t="s">
        <v>83</v>
      </c>
      <c r="B4" s="224">
        <v>25694</v>
      </c>
      <c r="C4" s="11">
        <v>28373</v>
      </c>
      <c r="D4" s="11">
        <v>2679</v>
      </c>
      <c r="E4" s="90">
        <v>0.10426558729664513</v>
      </c>
      <c r="F4" s="339"/>
      <c r="G4" s="339"/>
    </row>
    <row r="5" spans="1:7" x14ac:dyDescent="0.25">
      <c r="A5" s="10" t="s">
        <v>84</v>
      </c>
      <c r="B5" s="224">
        <v>26945</v>
      </c>
      <c r="C5" s="11">
        <v>28322</v>
      </c>
      <c r="D5" s="11">
        <v>1377</v>
      </c>
      <c r="E5" s="90">
        <v>5.1104100946372237E-2</v>
      </c>
      <c r="F5" s="339"/>
      <c r="G5" s="339"/>
    </row>
    <row r="6" spans="1:7" x14ac:dyDescent="0.25">
      <c r="A6" s="10" t="s">
        <v>85</v>
      </c>
      <c r="B6" s="224">
        <v>23544</v>
      </c>
      <c r="C6" s="11">
        <v>18304</v>
      </c>
      <c r="D6" s="11">
        <v>-5240</v>
      </c>
      <c r="E6" s="90">
        <v>-0.22256201155283725</v>
      </c>
      <c r="F6" s="339"/>
      <c r="G6" s="339"/>
    </row>
    <row r="7" spans="1:7" x14ac:dyDescent="0.25">
      <c r="A7" s="10" t="s">
        <v>86</v>
      </c>
      <c r="B7" s="224">
        <v>7755</v>
      </c>
      <c r="C7" s="11">
        <v>4861</v>
      </c>
      <c r="D7" s="11">
        <v>-2894</v>
      </c>
      <c r="E7" s="90">
        <v>-0.37317859445519019</v>
      </c>
      <c r="F7" s="339"/>
      <c r="G7" s="339"/>
    </row>
    <row r="8" spans="1:7" x14ac:dyDescent="0.25">
      <c r="A8" s="79" t="s">
        <v>59</v>
      </c>
      <c r="B8" s="225">
        <v>116420</v>
      </c>
      <c r="C8" s="225">
        <v>116420</v>
      </c>
      <c r="D8" s="225">
        <v>0</v>
      </c>
      <c r="E8" s="91">
        <v>0</v>
      </c>
      <c r="F8" s="339"/>
      <c r="G8" s="339"/>
    </row>
    <row r="9" spans="1:7" x14ac:dyDescent="0.25">
      <c r="A9" s="339"/>
      <c r="B9" s="339"/>
      <c r="C9" s="339"/>
      <c r="D9" s="339"/>
      <c r="E9" s="339"/>
      <c r="F9" s="339"/>
      <c r="G9" s="339"/>
    </row>
    <row r="10" spans="1:7" x14ac:dyDescent="0.25">
      <c r="A10" s="461" t="s">
        <v>229</v>
      </c>
      <c r="B10" s="462" t="s">
        <v>230</v>
      </c>
      <c r="C10" s="462"/>
      <c r="D10" s="462"/>
      <c r="E10" s="462"/>
      <c r="F10" s="462"/>
      <c r="G10" s="462"/>
    </row>
    <row r="11" spans="1:7" x14ac:dyDescent="0.25">
      <c r="A11" s="461"/>
      <c r="B11" s="79" t="s">
        <v>82</v>
      </c>
      <c r="C11" s="79" t="s">
        <v>83</v>
      </c>
      <c r="D11" s="79" t="s">
        <v>84</v>
      </c>
      <c r="E11" s="79" t="s">
        <v>85</v>
      </c>
      <c r="F11" s="79" t="s">
        <v>86</v>
      </c>
      <c r="G11" s="79" t="s">
        <v>59</v>
      </c>
    </row>
    <row r="12" spans="1:7" x14ac:dyDescent="0.25">
      <c r="A12" s="10" t="s">
        <v>82</v>
      </c>
      <c r="B12" s="90">
        <v>0.90300000000000002</v>
      </c>
      <c r="C12" s="90">
        <v>0.06</v>
      </c>
      <c r="D12" s="90">
        <v>0.03</v>
      </c>
      <c r="E12" s="90">
        <v>5.0000000000000001E-3</v>
      </c>
      <c r="F12" s="90">
        <v>2E-3</v>
      </c>
      <c r="G12" s="90">
        <v>1</v>
      </c>
    </row>
    <row r="13" spans="1:7" x14ac:dyDescent="0.25">
      <c r="A13" s="10" t="s">
        <v>83</v>
      </c>
      <c r="B13" s="90">
        <v>0.1</v>
      </c>
      <c r="C13" s="90">
        <v>0.83099999999999996</v>
      </c>
      <c r="D13" s="90">
        <v>6.2E-2</v>
      </c>
      <c r="E13" s="90">
        <v>6.0000000000000001E-3</v>
      </c>
      <c r="F13" s="90">
        <v>1E-3</v>
      </c>
      <c r="G13" s="90">
        <v>1</v>
      </c>
    </row>
    <row r="14" spans="1:7" x14ac:dyDescent="0.25">
      <c r="A14" s="10" t="s">
        <v>84</v>
      </c>
      <c r="B14" s="90">
        <v>7.0000000000000007E-2</v>
      </c>
      <c r="C14" s="90">
        <v>8.4000000000000005E-2</v>
      </c>
      <c r="D14" s="90">
        <v>0.82699999999999996</v>
      </c>
      <c r="E14" s="90">
        <v>1.6E-2</v>
      </c>
      <c r="F14" s="90">
        <v>2E-3</v>
      </c>
      <c r="G14" s="90">
        <v>1</v>
      </c>
    </row>
    <row r="15" spans="1:7" x14ac:dyDescent="0.25">
      <c r="A15" s="10" t="s">
        <v>85</v>
      </c>
      <c r="B15" s="90">
        <v>7.3999999999999996E-2</v>
      </c>
      <c r="C15" s="90">
        <v>7.2999999999999995E-2</v>
      </c>
      <c r="D15" s="90">
        <v>0.109</v>
      </c>
      <c r="E15" s="90">
        <v>0.74299999999999999</v>
      </c>
      <c r="F15" s="90">
        <v>2E-3</v>
      </c>
      <c r="G15" s="90">
        <v>1</v>
      </c>
    </row>
    <row r="16" spans="1:7" x14ac:dyDescent="0.25">
      <c r="A16" s="10" t="s">
        <v>86</v>
      </c>
      <c r="B16" s="90">
        <v>0.13300000000000001</v>
      </c>
      <c r="C16" s="90">
        <v>0.13800000000000001</v>
      </c>
      <c r="D16" s="90">
        <v>0.11600000000000001</v>
      </c>
      <c r="E16" s="90">
        <v>0.01</v>
      </c>
      <c r="F16" s="90">
        <v>0.60299999999999998</v>
      </c>
      <c r="G16" s="90">
        <v>1</v>
      </c>
    </row>
    <row r="17" spans="1:7" x14ac:dyDescent="0.25">
      <c r="A17" s="79" t="s">
        <v>59</v>
      </c>
      <c r="B17" s="112">
        <v>0.314</v>
      </c>
      <c r="C17" s="112">
        <v>0.24399999999999999</v>
      </c>
      <c r="D17" s="112">
        <v>0.24299999999999999</v>
      </c>
      <c r="E17" s="112">
        <v>0.157</v>
      </c>
      <c r="F17" s="112">
        <v>4.2000000000000003E-2</v>
      </c>
      <c r="G17" s="112">
        <v>1</v>
      </c>
    </row>
    <row r="19" spans="1:7" x14ac:dyDescent="0.25">
      <c r="A19" s="272" t="s">
        <v>47</v>
      </c>
    </row>
    <row r="21" spans="1:7" x14ac:dyDescent="0.25">
      <c r="A21" s="478" t="s">
        <v>300</v>
      </c>
    </row>
  </sheetData>
  <mergeCells count="2">
    <mergeCell ref="A10:A11"/>
    <mergeCell ref="B10:G10"/>
  </mergeCells>
  <hyperlinks>
    <hyperlink ref="A21" location="Indice!A1" display="Indice" xr:uid="{3BE09035-7F64-4F53-B563-A76184AE413F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21BD4-9D0A-4495-BD2D-2BB28853EB72}">
  <sheetPr codeName="Foglio21"/>
  <dimension ref="A1:R39"/>
  <sheetViews>
    <sheetView zoomScaleNormal="100" workbookViewId="0"/>
  </sheetViews>
  <sheetFormatPr defaultColWidth="9.140625" defaultRowHeight="15" x14ac:dyDescent="0.25"/>
  <cols>
    <col min="1" max="1" width="19" style="8" customWidth="1"/>
    <col min="2" max="5" width="14.7109375" style="8" customWidth="1"/>
    <col min="6" max="6" width="3.7109375" style="55" customWidth="1"/>
    <col min="7" max="7" width="14.7109375" style="8" customWidth="1"/>
    <col min="8" max="8" width="14.7109375" style="42" customWidth="1"/>
    <col min="9" max="9" width="14.7109375" style="8" customWidth="1"/>
    <col min="10" max="10" width="14.7109375" style="42" customWidth="1"/>
    <col min="11" max="16384" width="9.140625" style="8"/>
  </cols>
  <sheetData>
    <row r="1" spans="1:18" x14ac:dyDescent="0.25">
      <c r="F1" s="8"/>
      <c r="G1" s="7"/>
      <c r="H1" s="7"/>
      <c r="I1" s="7"/>
    </row>
    <row r="2" spans="1:18" s="43" customFormat="1" ht="60" x14ac:dyDescent="0.25">
      <c r="A2" s="278" t="s">
        <v>98</v>
      </c>
      <c r="B2" s="278" t="s">
        <v>231</v>
      </c>
      <c r="C2" s="278" t="s">
        <v>232</v>
      </c>
      <c r="D2" s="278" t="s">
        <v>233</v>
      </c>
      <c r="E2" s="278" t="s">
        <v>234</v>
      </c>
      <c r="F2" s="414"/>
      <c r="G2" s="278" t="s">
        <v>235</v>
      </c>
      <c r="H2" s="341" t="s">
        <v>236</v>
      </c>
      <c r="I2" s="278" t="s">
        <v>237</v>
      </c>
      <c r="J2" s="341" t="s">
        <v>238</v>
      </c>
    </row>
    <row r="3" spans="1:18" x14ac:dyDescent="0.25">
      <c r="A3" s="17" t="s">
        <v>120</v>
      </c>
      <c r="B3" s="342">
        <v>0</v>
      </c>
      <c r="C3" s="343">
        <v>0</v>
      </c>
      <c r="D3" s="344">
        <v>0</v>
      </c>
      <c r="E3" s="344"/>
      <c r="F3" s="415"/>
      <c r="G3" s="345">
        <v>437</v>
      </c>
      <c r="H3" s="346"/>
      <c r="I3" s="345">
        <v>404</v>
      </c>
      <c r="J3" s="346"/>
    </row>
    <row r="4" spans="1:18" s="43" customFormat="1" x14ac:dyDescent="0.25">
      <c r="A4" s="16" t="s">
        <v>102</v>
      </c>
      <c r="B4" s="342">
        <v>75</v>
      </c>
      <c r="C4" s="344">
        <v>125</v>
      </c>
      <c r="D4" s="344">
        <v>200</v>
      </c>
      <c r="E4" s="347">
        <v>0.625</v>
      </c>
      <c r="F4" s="416"/>
      <c r="G4" s="348">
        <v>17881</v>
      </c>
      <c r="H4" s="349">
        <v>89.405000000000001</v>
      </c>
      <c r="I4" s="348">
        <v>14783</v>
      </c>
      <c r="J4" s="349">
        <v>73.915000000000006</v>
      </c>
      <c r="O4" s="47"/>
      <c r="P4" s="9"/>
      <c r="Q4" s="9"/>
      <c r="R4" s="9"/>
    </row>
    <row r="5" spans="1:18" x14ac:dyDescent="0.25">
      <c r="A5" s="17" t="s">
        <v>112</v>
      </c>
      <c r="B5" s="342">
        <v>0</v>
      </c>
      <c r="C5" s="343">
        <v>200</v>
      </c>
      <c r="D5" s="344">
        <v>200</v>
      </c>
      <c r="E5" s="347">
        <v>1</v>
      </c>
      <c r="F5" s="416"/>
      <c r="G5" s="345">
        <v>4113</v>
      </c>
      <c r="H5" s="349">
        <v>20.565000000000001</v>
      </c>
      <c r="I5" s="345">
        <v>3439</v>
      </c>
      <c r="J5" s="349">
        <v>17.195</v>
      </c>
      <c r="O5" s="47"/>
      <c r="P5" s="9"/>
      <c r="Q5" s="9"/>
      <c r="R5" s="9"/>
    </row>
    <row r="6" spans="1:18" x14ac:dyDescent="0.25">
      <c r="A6" s="16" t="s">
        <v>103</v>
      </c>
      <c r="B6" s="342">
        <v>85</v>
      </c>
      <c r="C6" s="343">
        <v>0</v>
      </c>
      <c r="D6" s="344">
        <v>85</v>
      </c>
      <c r="E6" s="347">
        <v>0</v>
      </c>
      <c r="F6" s="416"/>
      <c r="G6" s="345">
        <v>1864</v>
      </c>
      <c r="H6" s="349">
        <v>21.929411764705883</v>
      </c>
      <c r="I6" s="345">
        <v>1411</v>
      </c>
      <c r="J6" s="349">
        <v>16.600000000000001</v>
      </c>
      <c r="O6" s="47"/>
      <c r="P6" s="9"/>
      <c r="Q6" s="9"/>
      <c r="R6" s="9"/>
    </row>
    <row r="7" spans="1:18" x14ac:dyDescent="0.25">
      <c r="A7" s="16" t="s">
        <v>150</v>
      </c>
      <c r="B7" s="342">
        <v>3938</v>
      </c>
      <c r="C7" s="343">
        <v>837</v>
      </c>
      <c r="D7" s="344">
        <v>4775</v>
      </c>
      <c r="E7" s="347">
        <v>0.17528795811518325</v>
      </c>
      <c r="F7" s="416"/>
      <c r="G7" s="345">
        <v>86227</v>
      </c>
      <c r="H7" s="349">
        <v>18.058010471204188</v>
      </c>
      <c r="I7" s="345">
        <v>76823</v>
      </c>
      <c r="J7" s="349">
        <v>16.088586387434557</v>
      </c>
      <c r="O7" s="47"/>
      <c r="P7" s="9"/>
      <c r="Q7" s="9"/>
      <c r="R7" s="9"/>
    </row>
    <row r="8" spans="1:18" x14ac:dyDescent="0.25">
      <c r="A8" s="16" t="s">
        <v>119</v>
      </c>
      <c r="B8" s="342">
        <v>741</v>
      </c>
      <c r="C8" s="343">
        <v>78</v>
      </c>
      <c r="D8" s="344">
        <v>819</v>
      </c>
      <c r="E8" s="347">
        <v>9.5238095238095233E-2</v>
      </c>
      <c r="F8" s="416"/>
      <c r="G8" s="345">
        <v>12070</v>
      </c>
      <c r="H8" s="349">
        <v>14.737484737484737</v>
      </c>
      <c r="I8" s="345">
        <v>10335</v>
      </c>
      <c r="J8" s="349">
        <v>12.619047619047619</v>
      </c>
      <c r="O8" s="47"/>
      <c r="P8" s="9"/>
      <c r="Q8" s="9"/>
      <c r="R8" s="9"/>
    </row>
    <row r="9" spans="1:18" x14ac:dyDescent="0.25">
      <c r="A9" s="16" t="s">
        <v>108</v>
      </c>
      <c r="B9" s="342">
        <v>3287</v>
      </c>
      <c r="C9" s="343">
        <v>953</v>
      </c>
      <c r="D9" s="344">
        <v>4240</v>
      </c>
      <c r="E9" s="347">
        <v>0.22476415094339622</v>
      </c>
      <c r="F9" s="416"/>
      <c r="G9" s="345">
        <v>55494</v>
      </c>
      <c r="H9" s="349">
        <v>13.08820754716981</v>
      </c>
      <c r="I9" s="345">
        <v>48749</v>
      </c>
      <c r="J9" s="349">
        <v>11.497405660377359</v>
      </c>
      <c r="O9" s="47"/>
      <c r="P9" s="9"/>
      <c r="Q9" s="9"/>
      <c r="R9" s="9"/>
    </row>
    <row r="10" spans="1:18" x14ac:dyDescent="0.25">
      <c r="A10" s="16" t="s">
        <v>121</v>
      </c>
      <c r="B10" s="342">
        <v>2393</v>
      </c>
      <c r="C10" s="343">
        <v>949</v>
      </c>
      <c r="D10" s="344">
        <v>3342</v>
      </c>
      <c r="E10" s="347">
        <v>0.28396169958108919</v>
      </c>
      <c r="F10" s="416"/>
      <c r="G10" s="345">
        <v>34493</v>
      </c>
      <c r="H10" s="349">
        <v>10.321065230400958</v>
      </c>
      <c r="I10" s="345">
        <v>30757</v>
      </c>
      <c r="J10" s="349">
        <v>9.2031717534410529</v>
      </c>
      <c r="O10" s="47"/>
      <c r="P10" s="9"/>
      <c r="Q10" s="9"/>
      <c r="R10" s="9"/>
    </row>
    <row r="11" spans="1:18" x14ac:dyDescent="0.25">
      <c r="A11" s="16" t="s">
        <v>113</v>
      </c>
      <c r="B11" s="342">
        <v>2684</v>
      </c>
      <c r="C11" s="343">
        <v>1142</v>
      </c>
      <c r="D11" s="344">
        <v>3826</v>
      </c>
      <c r="E11" s="347">
        <v>0.29848405645582854</v>
      </c>
      <c r="F11" s="416"/>
      <c r="G11" s="345">
        <v>41372</v>
      </c>
      <c r="H11" s="349">
        <v>10.813382122320961</v>
      </c>
      <c r="I11" s="345">
        <v>35078</v>
      </c>
      <c r="J11" s="349">
        <v>9.1683220073183485</v>
      </c>
      <c r="O11" s="47"/>
      <c r="P11" s="9"/>
      <c r="Q11" s="9"/>
      <c r="R11" s="9"/>
    </row>
    <row r="12" spans="1:18" x14ac:dyDescent="0.25">
      <c r="A12" s="16" t="s">
        <v>117</v>
      </c>
      <c r="B12" s="342">
        <v>3426</v>
      </c>
      <c r="C12" s="343">
        <v>0</v>
      </c>
      <c r="D12" s="344">
        <v>3426</v>
      </c>
      <c r="E12" s="347">
        <v>0</v>
      </c>
      <c r="F12" s="416"/>
      <c r="G12" s="345">
        <v>35457</v>
      </c>
      <c r="H12" s="349">
        <v>10.34938704028021</v>
      </c>
      <c r="I12" s="345">
        <v>27911</v>
      </c>
      <c r="J12" s="349">
        <v>8.1468184471687106</v>
      </c>
      <c r="O12" s="47"/>
      <c r="P12" s="9"/>
      <c r="Q12" s="9"/>
      <c r="R12" s="9"/>
    </row>
    <row r="13" spans="1:18" x14ac:dyDescent="0.25">
      <c r="A13" s="16" t="s">
        <v>107</v>
      </c>
      <c r="B13" s="342">
        <v>1241</v>
      </c>
      <c r="C13" s="343">
        <v>25</v>
      </c>
      <c r="D13" s="344">
        <v>1266</v>
      </c>
      <c r="E13" s="347">
        <v>1.9747235387045814E-2</v>
      </c>
      <c r="F13" s="416"/>
      <c r="G13" s="345">
        <v>10379</v>
      </c>
      <c r="H13" s="349">
        <v>8.1982622432859404</v>
      </c>
      <c r="I13" s="345">
        <v>8905</v>
      </c>
      <c r="J13" s="349">
        <v>7.0339652448657191</v>
      </c>
      <c r="O13" s="47"/>
      <c r="P13" s="9"/>
      <c r="Q13" s="9"/>
      <c r="R13" s="9"/>
    </row>
    <row r="14" spans="1:18" x14ac:dyDescent="0.25">
      <c r="A14" s="16" t="s">
        <v>105</v>
      </c>
      <c r="B14" s="342">
        <v>1140</v>
      </c>
      <c r="C14" s="343">
        <v>100</v>
      </c>
      <c r="D14" s="344">
        <v>1240</v>
      </c>
      <c r="E14" s="347">
        <v>8.0645161290322578E-2</v>
      </c>
      <c r="F14" s="416"/>
      <c r="G14" s="345">
        <v>10473</v>
      </c>
      <c r="H14" s="349">
        <v>8.4459677419354833</v>
      </c>
      <c r="I14" s="345">
        <v>8605</v>
      </c>
      <c r="J14" s="349">
        <v>6.939516129032258</v>
      </c>
      <c r="O14" s="47"/>
      <c r="P14" s="9"/>
      <c r="Q14" s="9"/>
      <c r="R14" s="9"/>
    </row>
    <row r="15" spans="1:18" x14ac:dyDescent="0.25">
      <c r="A15" s="16" t="s">
        <v>110</v>
      </c>
      <c r="B15" s="342">
        <v>8692</v>
      </c>
      <c r="C15" s="343">
        <v>2433</v>
      </c>
      <c r="D15" s="344">
        <v>11125</v>
      </c>
      <c r="E15" s="347">
        <v>0.21869662921348315</v>
      </c>
      <c r="F15" s="416"/>
      <c r="G15" s="345">
        <v>83489</v>
      </c>
      <c r="H15" s="349">
        <v>7.5046292134831463</v>
      </c>
      <c r="I15" s="345">
        <v>75684</v>
      </c>
      <c r="J15" s="349">
        <v>6.8030561797752807</v>
      </c>
      <c r="O15" s="47"/>
      <c r="P15" s="9"/>
      <c r="Q15" s="9"/>
      <c r="R15" s="9"/>
    </row>
    <row r="16" spans="1:18" x14ac:dyDescent="0.25">
      <c r="A16" s="16" t="s">
        <v>118</v>
      </c>
      <c r="B16" s="342">
        <v>1952</v>
      </c>
      <c r="C16" s="343">
        <v>0</v>
      </c>
      <c r="D16" s="344">
        <v>1952</v>
      </c>
      <c r="E16" s="347">
        <v>0</v>
      </c>
      <c r="F16" s="416"/>
      <c r="G16" s="345">
        <v>12086</v>
      </c>
      <c r="H16" s="349">
        <v>6.1915983606557381</v>
      </c>
      <c r="I16" s="345">
        <v>10733</v>
      </c>
      <c r="J16" s="349">
        <v>5.4984631147540988</v>
      </c>
      <c r="O16" s="47"/>
      <c r="P16" s="9"/>
      <c r="Q16" s="9"/>
      <c r="R16" s="9"/>
    </row>
    <row r="17" spans="1:18" x14ac:dyDescent="0.25">
      <c r="A17" s="16" t="s">
        <v>109</v>
      </c>
      <c r="B17" s="342">
        <v>1075</v>
      </c>
      <c r="C17" s="343">
        <v>48</v>
      </c>
      <c r="D17" s="344">
        <v>1123</v>
      </c>
      <c r="E17" s="347">
        <v>4.2742653606411399E-2</v>
      </c>
      <c r="F17" s="416"/>
      <c r="G17" s="345">
        <v>6952</v>
      </c>
      <c r="H17" s="349">
        <v>6.1905609973285838</v>
      </c>
      <c r="I17" s="345">
        <v>5974</v>
      </c>
      <c r="J17" s="349">
        <v>5.3196794300979517</v>
      </c>
      <c r="O17" s="47"/>
      <c r="P17" s="9"/>
      <c r="Q17" s="9"/>
      <c r="R17" s="9"/>
    </row>
    <row r="18" spans="1:18" x14ac:dyDescent="0.25">
      <c r="A18" s="16" t="s">
        <v>111</v>
      </c>
      <c r="B18" s="342">
        <v>3464</v>
      </c>
      <c r="C18" s="343">
        <v>0</v>
      </c>
      <c r="D18" s="344">
        <v>3464</v>
      </c>
      <c r="E18" s="347">
        <v>0</v>
      </c>
      <c r="F18" s="416"/>
      <c r="G18" s="345">
        <v>17223</v>
      </c>
      <c r="H18" s="349">
        <v>4.971997690531178</v>
      </c>
      <c r="I18" s="345">
        <v>14042</v>
      </c>
      <c r="J18" s="349">
        <v>4.0536951501154732</v>
      </c>
      <c r="O18" s="47"/>
      <c r="P18" s="9"/>
      <c r="Q18" s="9"/>
      <c r="R18" s="9"/>
    </row>
    <row r="19" spans="1:18" x14ac:dyDescent="0.25">
      <c r="A19" s="16" t="s">
        <v>116</v>
      </c>
      <c r="B19" s="342">
        <v>2085</v>
      </c>
      <c r="C19" s="343">
        <v>248</v>
      </c>
      <c r="D19" s="344">
        <v>2333</v>
      </c>
      <c r="E19" s="347">
        <v>0.1063009001285898</v>
      </c>
      <c r="F19" s="416"/>
      <c r="G19" s="345">
        <v>7281</v>
      </c>
      <c r="H19" s="349">
        <v>3.1208744106300901</v>
      </c>
      <c r="I19" s="345">
        <v>5748</v>
      </c>
      <c r="J19" s="349">
        <v>2.463780540077154</v>
      </c>
    </row>
    <row r="20" spans="1:18" x14ac:dyDescent="0.25">
      <c r="A20" s="16" t="s">
        <v>114</v>
      </c>
      <c r="B20" s="342">
        <v>1939</v>
      </c>
      <c r="C20" s="343">
        <v>149</v>
      </c>
      <c r="D20" s="344">
        <v>2088</v>
      </c>
      <c r="E20" s="347">
        <v>7.1360153256704986E-2</v>
      </c>
      <c r="F20" s="416"/>
      <c r="G20" s="345">
        <v>5898</v>
      </c>
      <c r="H20" s="349">
        <v>2.8247126436781609</v>
      </c>
      <c r="I20" s="345">
        <v>4717</v>
      </c>
      <c r="J20" s="349">
        <v>2.2590996168582373</v>
      </c>
    </row>
    <row r="21" spans="1:18" x14ac:dyDescent="0.25">
      <c r="A21" s="16" t="s">
        <v>115</v>
      </c>
      <c r="B21" s="342">
        <v>967</v>
      </c>
      <c r="C21" s="343">
        <v>53</v>
      </c>
      <c r="D21" s="344">
        <v>1020</v>
      </c>
      <c r="E21" s="347">
        <v>5.1960784313725493E-2</v>
      </c>
      <c r="F21" s="416"/>
      <c r="G21" s="345">
        <v>1236</v>
      </c>
      <c r="H21" s="349">
        <v>1.2117647058823529</v>
      </c>
      <c r="I21" s="345">
        <v>1080</v>
      </c>
      <c r="J21" s="349">
        <v>1.0588235294117647</v>
      </c>
    </row>
    <row r="22" spans="1:18" x14ac:dyDescent="0.25">
      <c r="A22" s="16" t="s">
        <v>104</v>
      </c>
      <c r="B22" s="342">
        <v>2727</v>
      </c>
      <c r="C22" s="343">
        <v>0</v>
      </c>
      <c r="D22" s="344">
        <v>2727</v>
      </c>
      <c r="E22" s="347">
        <v>0</v>
      </c>
      <c r="F22" s="416"/>
      <c r="G22" s="345">
        <v>2615</v>
      </c>
      <c r="H22" s="349">
        <v>0.95892922625595889</v>
      </c>
      <c r="I22" s="345">
        <v>2101</v>
      </c>
      <c r="J22" s="349">
        <v>0.77044371103777043</v>
      </c>
    </row>
    <row r="23" spans="1:18" x14ac:dyDescent="0.25">
      <c r="A23" s="350" t="s">
        <v>59</v>
      </c>
      <c r="B23" s="351">
        <v>41911</v>
      </c>
      <c r="C23" s="351">
        <v>7340</v>
      </c>
      <c r="D23" s="352">
        <v>49251</v>
      </c>
      <c r="E23" s="353">
        <v>0.14903250695417353</v>
      </c>
      <c r="F23" s="417"/>
      <c r="G23" s="354">
        <v>446603</v>
      </c>
      <c r="H23" s="355">
        <v>9.0678970985360703</v>
      </c>
      <c r="I23" s="354">
        <v>386875</v>
      </c>
      <c r="J23" s="355">
        <v>7.8551704533918096</v>
      </c>
    </row>
    <row r="25" spans="1:18" x14ac:dyDescent="0.2">
      <c r="A25" s="340" t="s">
        <v>239</v>
      </c>
      <c r="F25" s="8"/>
    </row>
    <row r="27" spans="1:18" x14ac:dyDescent="0.25">
      <c r="A27" s="478" t="s">
        <v>300</v>
      </c>
    </row>
    <row r="28" spans="1:18" x14ac:dyDescent="0.25">
      <c r="C28" s="44"/>
      <c r="F28" s="8"/>
    </row>
    <row r="29" spans="1:18" x14ac:dyDescent="0.25">
      <c r="C29" s="44"/>
      <c r="F29" s="8"/>
    </row>
    <row r="30" spans="1:18" x14ac:dyDescent="0.25">
      <c r="C30" s="44"/>
      <c r="F30" s="8"/>
    </row>
    <row r="31" spans="1:18" x14ac:dyDescent="0.25">
      <c r="C31" s="44"/>
      <c r="F31" s="8"/>
    </row>
    <row r="32" spans="1:18" x14ac:dyDescent="0.25">
      <c r="C32" s="44"/>
      <c r="F32" s="8"/>
    </row>
    <row r="33" spans="3:6" x14ac:dyDescent="0.25">
      <c r="C33" s="44"/>
      <c r="F33" s="8"/>
    </row>
    <row r="34" spans="3:6" x14ac:dyDescent="0.25">
      <c r="C34" s="44"/>
      <c r="F34" s="8"/>
    </row>
    <row r="35" spans="3:6" x14ac:dyDescent="0.25">
      <c r="C35" s="44"/>
      <c r="F35" s="8"/>
    </row>
    <row r="36" spans="3:6" x14ac:dyDescent="0.25">
      <c r="C36" s="44"/>
      <c r="F36" s="8"/>
    </row>
    <row r="37" spans="3:6" x14ac:dyDescent="0.25">
      <c r="C37" s="44"/>
      <c r="F37" s="8"/>
    </row>
    <row r="38" spans="3:6" x14ac:dyDescent="0.25">
      <c r="C38" s="44"/>
      <c r="F38" s="8"/>
    </row>
    <row r="39" spans="3:6" x14ac:dyDescent="0.25">
      <c r="C39" s="45"/>
      <c r="D39" s="46"/>
      <c r="E39" s="46"/>
      <c r="F39" s="46"/>
    </row>
  </sheetData>
  <hyperlinks>
    <hyperlink ref="A27" location="Indice!A1" display="Indice" xr:uid="{E6ACBE9C-00D1-4D2F-A8CC-3FC49BD5B7E2}"/>
  </hyperlinks>
  <pageMargins left="0.7" right="0.7" top="0.75" bottom="0.75" header="0.3" footer="0.3"/>
  <pageSetup paperSize="9" orientation="portrait" horizontalDpi="1200" verticalDpi="1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024EB-2C7C-4FAA-A913-0780B5C71142}">
  <sheetPr codeName="Foglio28"/>
  <dimension ref="A40:L58"/>
  <sheetViews>
    <sheetView workbookViewId="0"/>
  </sheetViews>
  <sheetFormatPr defaultColWidth="9.140625" defaultRowHeight="15" x14ac:dyDescent="0.25"/>
  <cols>
    <col min="1" max="1" width="18.28515625" style="9" bestFit="1" customWidth="1"/>
    <col min="2" max="12" width="16.7109375" style="9" bestFit="1" customWidth="1"/>
    <col min="13" max="13" width="8" style="9" bestFit="1" customWidth="1"/>
    <col min="14" max="20" width="9" style="9" bestFit="1" customWidth="1"/>
    <col min="21" max="21" width="7.5703125" style="9" bestFit="1" customWidth="1"/>
    <col min="22" max="22" width="18.28515625" style="9" bestFit="1" customWidth="1"/>
    <col min="23" max="16384" width="9.140625" style="9"/>
  </cols>
  <sheetData>
    <row r="40" spans="1:12" x14ac:dyDescent="0.25">
      <c r="A40" s="356"/>
      <c r="B40" s="356">
        <v>2012</v>
      </c>
      <c r="C40" s="356">
        <v>2013</v>
      </c>
      <c r="D40" s="356">
        <v>2014</v>
      </c>
      <c r="E40" s="356">
        <v>2015</v>
      </c>
      <c r="F40" s="356">
        <v>2016</v>
      </c>
      <c r="G40" s="356">
        <v>2017</v>
      </c>
      <c r="H40" s="356">
        <v>2018</v>
      </c>
      <c r="I40" s="356">
        <v>2019</v>
      </c>
      <c r="J40" s="356">
        <v>2020</v>
      </c>
      <c r="K40" s="356">
        <v>2021</v>
      </c>
      <c r="L40" s="356">
        <v>2022</v>
      </c>
    </row>
    <row r="41" spans="1:12" x14ac:dyDescent="0.25">
      <c r="A41" s="357" t="s">
        <v>82</v>
      </c>
      <c r="B41" s="358">
        <v>20915770</v>
      </c>
      <c r="C41" s="358">
        <v>23144335</v>
      </c>
      <c r="D41" s="358">
        <v>28579576</v>
      </c>
      <c r="E41" s="358">
        <v>29060632</v>
      </c>
      <c r="F41" s="358">
        <v>39937101</v>
      </c>
      <c r="G41" s="358">
        <v>32402478</v>
      </c>
      <c r="H41" s="358">
        <v>32631315</v>
      </c>
      <c r="I41" s="358">
        <v>39786070</v>
      </c>
      <c r="J41" s="358">
        <v>49515258</v>
      </c>
      <c r="K41" s="358">
        <v>47596608</v>
      </c>
      <c r="L41" s="358">
        <v>50570551</v>
      </c>
    </row>
    <row r="42" spans="1:12" x14ac:dyDescent="0.25">
      <c r="A42" s="357" t="s">
        <v>83</v>
      </c>
      <c r="B42" s="358">
        <v>42067133</v>
      </c>
      <c r="C42" s="358">
        <v>33653706</v>
      </c>
      <c r="D42" s="358">
        <v>46246612</v>
      </c>
      <c r="E42" s="358">
        <v>36997289</v>
      </c>
      <c r="F42" s="358">
        <v>47936376</v>
      </c>
      <c r="G42" s="358">
        <v>43353404</v>
      </c>
      <c r="H42" s="358">
        <v>48018378</v>
      </c>
      <c r="I42" s="358">
        <v>52217647</v>
      </c>
      <c r="J42" s="358">
        <v>63216932</v>
      </c>
      <c r="K42" s="358">
        <v>59342803</v>
      </c>
      <c r="L42" s="358">
        <v>62409626</v>
      </c>
    </row>
    <row r="43" spans="1:12" x14ac:dyDescent="0.25">
      <c r="A43" s="357" t="s">
        <v>84</v>
      </c>
      <c r="B43" s="358">
        <v>45104376</v>
      </c>
      <c r="C43" s="358">
        <v>45158207</v>
      </c>
      <c r="D43" s="358">
        <v>45293676</v>
      </c>
      <c r="E43" s="358">
        <v>47080980</v>
      </c>
      <c r="F43" s="358">
        <v>68236882</v>
      </c>
      <c r="G43" s="358">
        <v>62238921</v>
      </c>
      <c r="H43" s="358">
        <v>63594128</v>
      </c>
      <c r="I43" s="358">
        <v>67340128</v>
      </c>
      <c r="J43" s="358">
        <v>82403735</v>
      </c>
      <c r="K43" s="358">
        <v>79791088</v>
      </c>
      <c r="L43" s="358">
        <v>78266831</v>
      </c>
    </row>
    <row r="44" spans="1:12" x14ac:dyDescent="0.25">
      <c r="A44" s="357" t="s">
        <v>85</v>
      </c>
      <c r="B44" s="358">
        <v>25073281</v>
      </c>
      <c r="C44" s="358">
        <v>23526688</v>
      </c>
      <c r="D44" s="358">
        <v>22710429</v>
      </c>
      <c r="E44" s="358">
        <v>29521003</v>
      </c>
      <c r="F44" s="358">
        <v>39983916</v>
      </c>
      <c r="G44" s="358">
        <v>48009352</v>
      </c>
      <c r="H44" s="358">
        <v>55158760</v>
      </c>
      <c r="I44" s="358">
        <v>58377216</v>
      </c>
      <c r="J44" s="358">
        <v>68866563</v>
      </c>
      <c r="K44" s="358">
        <v>78029152</v>
      </c>
      <c r="L44" s="358">
        <v>77108687</v>
      </c>
    </row>
    <row r="45" spans="1:12" x14ac:dyDescent="0.25">
      <c r="A45" s="357" t="s">
        <v>86</v>
      </c>
      <c r="B45" s="358">
        <v>29701178</v>
      </c>
      <c r="C45" s="358">
        <v>23760943</v>
      </c>
      <c r="D45" s="358">
        <v>19836015</v>
      </c>
      <c r="E45" s="358">
        <v>19377103</v>
      </c>
      <c r="F45" s="358">
        <v>20720273</v>
      </c>
      <c r="G45" s="358">
        <v>36810393</v>
      </c>
      <c r="H45" s="358">
        <v>37954790</v>
      </c>
      <c r="I45" s="358">
        <v>37106323</v>
      </c>
      <c r="J45" s="358">
        <v>43832913</v>
      </c>
      <c r="K45" s="358">
        <v>43066571</v>
      </c>
      <c r="L45" s="358">
        <v>39471987</v>
      </c>
    </row>
    <row r="46" spans="1:12" x14ac:dyDescent="0.25">
      <c r="A46" s="362" t="s">
        <v>59</v>
      </c>
      <c r="B46" s="363">
        <v>162861738</v>
      </c>
      <c r="C46" s="363">
        <v>149243879</v>
      </c>
      <c r="D46" s="363">
        <v>162666308</v>
      </c>
      <c r="E46" s="363">
        <v>162037007</v>
      </c>
      <c r="F46" s="363">
        <v>216814548</v>
      </c>
      <c r="G46" s="363">
        <v>222814548</v>
      </c>
      <c r="H46" s="363">
        <v>237357371</v>
      </c>
      <c r="I46" s="363">
        <v>254827384</v>
      </c>
      <c r="J46" s="363">
        <v>307835401</v>
      </c>
      <c r="K46" s="363">
        <v>307826222</v>
      </c>
      <c r="L46" s="363">
        <v>307827682</v>
      </c>
    </row>
    <row r="47" spans="1:12" x14ac:dyDescent="0.25">
      <c r="A47" s="359"/>
      <c r="B47" s="359"/>
      <c r="C47" s="359"/>
      <c r="D47" s="359"/>
      <c r="E47" s="359"/>
      <c r="F47" s="359"/>
      <c r="G47" s="359"/>
      <c r="H47" s="359"/>
      <c r="I47" s="359"/>
      <c r="J47" s="359"/>
      <c r="K47" s="359"/>
      <c r="L47" s="359"/>
    </row>
    <row r="48" spans="1:12" x14ac:dyDescent="0.25">
      <c r="A48" s="361"/>
      <c r="B48" s="356">
        <v>2012</v>
      </c>
      <c r="C48" s="356">
        <v>2013</v>
      </c>
      <c r="D48" s="356">
        <v>2014</v>
      </c>
      <c r="E48" s="356">
        <v>2015</v>
      </c>
      <c r="F48" s="356">
        <v>2016</v>
      </c>
      <c r="G48" s="356">
        <v>2017</v>
      </c>
      <c r="H48" s="356">
        <v>2018</v>
      </c>
      <c r="I48" s="356">
        <v>2019</v>
      </c>
      <c r="J48" s="356">
        <v>2020</v>
      </c>
      <c r="K48" s="356">
        <v>2021</v>
      </c>
      <c r="L48" s="356">
        <v>2022</v>
      </c>
    </row>
    <row r="49" spans="1:12" x14ac:dyDescent="0.25">
      <c r="A49" s="357" t="s">
        <v>82</v>
      </c>
      <c r="B49" s="360">
        <v>0.12842654301036624</v>
      </c>
      <c r="C49" s="360">
        <v>0.15507728125989007</v>
      </c>
      <c r="D49" s="360">
        <v>0.1756945021460744</v>
      </c>
      <c r="E49" s="360">
        <v>0.17934564787413038</v>
      </c>
      <c r="F49" s="360">
        <v>0.18419936009091051</v>
      </c>
      <c r="G49" s="360">
        <v>0.14542352952644727</v>
      </c>
      <c r="H49" s="360">
        <v>0.13747757174138905</v>
      </c>
      <c r="I49" s="360">
        <v>0.15612949195444395</v>
      </c>
      <c r="J49" s="360">
        <v>0.16084978478482401</v>
      </c>
      <c r="K49" s="360">
        <v>0.15462168131992343</v>
      </c>
      <c r="L49" s="360">
        <v>0.16428201216809343</v>
      </c>
    </row>
    <row r="50" spans="1:12" x14ac:dyDescent="0.25">
      <c r="A50" s="357" t="s">
        <v>83</v>
      </c>
      <c r="B50" s="360">
        <v>0.25829966888846539</v>
      </c>
      <c r="C50" s="360">
        <v>0.22549471526400089</v>
      </c>
      <c r="D50" s="360">
        <v>0.28430356948901797</v>
      </c>
      <c r="E50" s="360">
        <v>0.22832616872514808</v>
      </c>
      <c r="F50" s="360">
        <v>0.22109390925188285</v>
      </c>
      <c r="G50" s="360">
        <v>0.1945716937657051</v>
      </c>
      <c r="H50" s="360">
        <v>0.20230413657556057</v>
      </c>
      <c r="I50" s="360">
        <v>0.20491379764743023</v>
      </c>
      <c r="J50" s="360">
        <v>0.2053595258850687</v>
      </c>
      <c r="K50" s="360">
        <v>0.1927802076588524</v>
      </c>
      <c r="L50" s="360">
        <v>0.20274208477455904</v>
      </c>
    </row>
    <row r="51" spans="1:12" x14ac:dyDescent="0.25">
      <c r="A51" s="357" t="s">
        <v>84</v>
      </c>
      <c r="B51" s="360">
        <v>0.27694888040553761</v>
      </c>
      <c r="C51" s="360">
        <v>0.30257996041499297</v>
      </c>
      <c r="D51" s="360">
        <v>0.27844534345735567</v>
      </c>
      <c r="E51" s="360">
        <v>0.29055695900381573</v>
      </c>
      <c r="F51" s="360">
        <v>0.31472464661365807</v>
      </c>
      <c r="G51" s="360">
        <v>0.27933059828750501</v>
      </c>
      <c r="H51" s="360">
        <v>0.26792565038985033</v>
      </c>
      <c r="I51" s="360">
        <v>0.26425781618509259</v>
      </c>
      <c r="J51" s="360">
        <v>0.26768764973850423</v>
      </c>
      <c r="K51" s="360">
        <v>0.25920822300836999</v>
      </c>
      <c r="L51" s="360">
        <v>0.25425533691930929</v>
      </c>
    </row>
    <row r="52" spans="1:12" x14ac:dyDescent="0.25">
      <c r="A52" s="357" t="s">
        <v>85</v>
      </c>
      <c r="B52" s="360">
        <v>0.15395439903754435</v>
      </c>
      <c r="C52" s="360">
        <v>0.15763921547496096</v>
      </c>
      <c r="D52" s="360">
        <v>0.13961360086933305</v>
      </c>
      <c r="E52" s="360">
        <v>0.18218679514365504</v>
      </c>
      <c r="F52" s="360">
        <v>0.18441528194870024</v>
      </c>
      <c r="G52" s="360">
        <v>0.21546776200627618</v>
      </c>
      <c r="H52" s="360">
        <v>0.23238696893049091</v>
      </c>
      <c r="I52" s="360">
        <v>0.22908533252454533</v>
      </c>
      <c r="J52" s="360">
        <v>0.22371229162171638</v>
      </c>
      <c r="K52" s="360">
        <v>0.25348442212957412</v>
      </c>
      <c r="L52" s="360">
        <v>0.25049302421086356</v>
      </c>
    </row>
    <row r="53" spans="1:12" x14ac:dyDescent="0.25">
      <c r="A53" s="357" t="s">
        <v>86</v>
      </c>
      <c r="B53" s="360">
        <v>0.18237050865808641</v>
      </c>
      <c r="C53" s="360">
        <v>0.15920882758615515</v>
      </c>
      <c r="D53" s="360">
        <v>0.1219429840382189</v>
      </c>
      <c r="E53" s="360">
        <v>0.11958442925325077</v>
      </c>
      <c r="F53" s="360">
        <v>9.5566802094848358E-2</v>
      </c>
      <c r="G53" s="360">
        <v>0.16520641641406647</v>
      </c>
      <c r="H53" s="360">
        <v>0.15990567236270914</v>
      </c>
      <c r="I53" s="360">
        <v>0.14561356168848791</v>
      </c>
      <c r="J53" s="360">
        <v>0.14239074796988668</v>
      </c>
      <c r="K53" s="360">
        <v>0.13990546588328007</v>
      </c>
      <c r="L53" s="360">
        <v>0.1282275419271747</v>
      </c>
    </row>
    <row r="54" spans="1:12" x14ac:dyDescent="0.25">
      <c r="A54" s="362" t="s">
        <v>59</v>
      </c>
      <c r="B54" s="364">
        <v>1</v>
      </c>
      <c r="C54" s="364">
        <v>1</v>
      </c>
      <c r="D54" s="364">
        <v>1</v>
      </c>
      <c r="E54" s="364">
        <v>1</v>
      </c>
      <c r="F54" s="364">
        <v>1</v>
      </c>
      <c r="G54" s="364">
        <v>1</v>
      </c>
      <c r="H54" s="364">
        <v>1</v>
      </c>
      <c r="I54" s="364">
        <v>1</v>
      </c>
      <c r="J54" s="364">
        <v>1</v>
      </c>
      <c r="K54" s="364">
        <v>1</v>
      </c>
      <c r="L54" s="364">
        <v>1</v>
      </c>
    </row>
    <row r="56" spans="1:12" x14ac:dyDescent="0.25">
      <c r="A56" s="340" t="s">
        <v>240</v>
      </c>
    </row>
    <row r="58" spans="1:12" x14ac:dyDescent="0.25">
      <c r="A58" s="478" t="s">
        <v>300</v>
      </c>
    </row>
  </sheetData>
  <hyperlinks>
    <hyperlink ref="A58" location="Indice!A1" display="Indice" xr:uid="{CD350729-9CB5-41DA-B043-A644D847411F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5A92E-277E-437F-978B-9E0FFDC4A73E}">
  <sheetPr codeName="Foglio29"/>
  <dimension ref="A34:V108"/>
  <sheetViews>
    <sheetView zoomScaleNormal="100" workbookViewId="0"/>
  </sheetViews>
  <sheetFormatPr defaultColWidth="9.140625" defaultRowHeight="15" x14ac:dyDescent="0.25"/>
  <cols>
    <col min="1" max="1" width="21.140625" style="8" customWidth="1"/>
    <col min="2" max="7" width="15" style="8" customWidth="1"/>
    <col min="8" max="8" width="15" style="42" customWidth="1"/>
    <col min="9" max="9" width="15" style="8" customWidth="1"/>
    <col min="10" max="10" width="15" style="42" customWidth="1"/>
    <col min="11" max="11" width="15" style="8" customWidth="1"/>
    <col min="12" max="12" width="15.140625" style="8" customWidth="1"/>
    <col min="13" max="13" width="16.140625" style="8" customWidth="1"/>
    <col min="14" max="23" width="9.5703125" style="8" bestFit="1" customWidth="1"/>
    <col min="24" max="16384" width="9.140625" style="8"/>
  </cols>
  <sheetData>
    <row r="34" spans="1:12" x14ac:dyDescent="0.25">
      <c r="A34" s="466" t="s">
        <v>98</v>
      </c>
      <c r="B34" s="463" t="s">
        <v>241</v>
      </c>
      <c r="C34" s="463"/>
      <c r="D34" s="463"/>
      <c r="E34" s="463"/>
      <c r="F34" s="463"/>
      <c r="G34" s="463"/>
      <c r="H34" s="463"/>
      <c r="I34" s="463"/>
      <c r="J34" s="463"/>
      <c r="K34" s="463"/>
    </row>
    <row r="35" spans="1:12" x14ac:dyDescent="0.25">
      <c r="A35" s="467"/>
      <c r="B35" s="278">
        <v>2012</v>
      </c>
      <c r="C35" s="278">
        <v>2013</v>
      </c>
      <c r="D35" s="278">
        <v>2014</v>
      </c>
      <c r="E35" s="278">
        <v>2015</v>
      </c>
      <c r="F35" s="278">
        <v>2016</v>
      </c>
      <c r="G35" s="278">
        <v>2017</v>
      </c>
      <c r="H35" s="278">
        <v>2018</v>
      </c>
      <c r="I35" s="278">
        <v>2019</v>
      </c>
      <c r="J35" s="278">
        <v>2020</v>
      </c>
      <c r="K35" s="278">
        <v>2021</v>
      </c>
    </row>
    <row r="36" spans="1:12" x14ac:dyDescent="0.2">
      <c r="A36" s="159" t="s">
        <v>102</v>
      </c>
      <c r="B36" s="301">
        <v>4521</v>
      </c>
      <c r="C36" s="301">
        <v>4890</v>
      </c>
      <c r="D36" s="301">
        <v>4931</v>
      </c>
      <c r="E36" s="301">
        <v>3886</v>
      </c>
      <c r="F36" s="301">
        <v>5151</v>
      </c>
      <c r="G36" s="301">
        <v>5152</v>
      </c>
      <c r="H36" s="301">
        <v>5266</v>
      </c>
      <c r="I36" s="301">
        <v>5615</v>
      </c>
      <c r="J36" s="301">
        <v>5900</v>
      </c>
      <c r="K36" s="301">
        <v>5322</v>
      </c>
      <c r="L36" s="8" t="s">
        <v>102</v>
      </c>
    </row>
    <row r="37" spans="1:12" x14ac:dyDescent="0.2">
      <c r="A37" s="159" t="s">
        <v>103</v>
      </c>
      <c r="B37" s="301">
        <v>1358</v>
      </c>
      <c r="C37" s="301">
        <v>1294</v>
      </c>
      <c r="D37" s="301">
        <v>1382</v>
      </c>
      <c r="E37" s="301">
        <v>1060</v>
      </c>
      <c r="F37" s="301">
        <v>1147</v>
      </c>
      <c r="G37" s="301">
        <v>1223</v>
      </c>
      <c r="H37" s="301">
        <v>1322</v>
      </c>
      <c r="I37" s="301">
        <v>1180</v>
      </c>
      <c r="J37" s="301">
        <v>1163</v>
      </c>
      <c r="K37" s="301">
        <v>1021</v>
      </c>
    </row>
    <row r="38" spans="1:12" x14ac:dyDescent="0.2">
      <c r="A38" s="159" t="s">
        <v>104</v>
      </c>
      <c r="B38" s="301">
        <v>7640</v>
      </c>
      <c r="C38" s="301">
        <v>7956</v>
      </c>
      <c r="D38" s="301">
        <v>8669</v>
      </c>
      <c r="E38" s="301">
        <v>6546</v>
      </c>
      <c r="F38" s="301">
        <v>7821</v>
      </c>
      <c r="G38" s="301">
        <v>8791</v>
      </c>
      <c r="H38" s="301">
        <v>9383</v>
      </c>
      <c r="I38" s="301">
        <v>10245</v>
      </c>
      <c r="J38" s="301">
        <v>10596</v>
      </c>
      <c r="K38" s="301">
        <v>10798</v>
      </c>
    </row>
    <row r="39" spans="1:12" x14ac:dyDescent="0.2">
      <c r="A39" s="159" t="s">
        <v>105</v>
      </c>
      <c r="B39" s="301">
        <v>14953</v>
      </c>
      <c r="C39" s="301">
        <v>14001</v>
      </c>
      <c r="D39" s="301">
        <v>16796</v>
      </c>
      <c r="E39" s="301">
        <v>11279</v>
      </c>
      <c r="F39" s="301">
        <v>12624</v>
      </c>
      <c r="G39" s="301">
        <v>15904</v>
      </c>
      <c r="H39" s="301">
        <v>19535</v>
      </c>
      <c r="I39" s="301">
        <v>22250</v>
      </c>
      <c r="J39" s="301">
        <v>27062</v>
      </c>
      <c r="K39" s="301">
        <v>27543</v>
      </c>
    </row>
    <row r="40" spans="1:12" x14ac:dyDescent="0.2">
      <c r="A40" s="159" t="s">
        <v>150</v>
      </c>
      <c r="B40" s="301">
        <v>16098</v>
      </c>
      <c r="C40" s="301">
        <v>16557</v>
      </c>
      <c r="D40" s="301">
        <v>16885</v>
      </c>
      <c r="E40" s="301">
        <v>15238</v>
      </c>
      <c r="F40" s="301">
        <v>18513</v>
      </c>
      <c r="G40" s="301">
        <v>19073</v>
      </c>
      <c r="H40" s="301">
        <v>20292</v>
      </c>
      <c r="I40" s="301">
        <v>21225</v>
      </c>
      <c r="J40" s="301">
        <v>22912</v>
      </c>
      <c r="K40" s="301">
        <v>22607</v>
      </c>
    </row>
    <row r="41" spans="1:12" x14ac:dyDescent="0.2">
      <c r="A41" s="159" t="s">
        <v>242</v>
      </c>
      <c r="B41" s="301">
        <v>3982</v>
      </c>
      <c r="C41" s="301">
        <v>4033</v>
      </c>
      <c r="D41" s="301">
        <v>4153</v>
      </c>
      <c r="E41" s="301">
        <v>3769</v>
      </c>
      <c r="F41" s="301">
        <v>4773</v>
      </c>
      <c r="G41" s="301">
        <v>4769</v>
      </c>
      <c r="H41" s="301">
        <v>5287</v>
      </c>
      <c r="I41" s="301">
        <v>5291</v>
      </c>
      <c r="J41" s="301">
        <v>5505</v>
      </c>
      <c r="K41" s="301">
        <v>5286</v>
      </c>
    </row>
    <row r="42" spans="1:12" x14ac:dyDescent="0.2">
      <c r="A42" s="159" t="s">
        <v>108</v>
      </c>
      <c r="B42" s="301">
        <v>14279</v>
      </c>
      <c r="C42" s="301">
        <v>14443</v>
      </c>
      <c r="D42" s="301">
        <v>15241</v>
      </c>
      <c r="E42" s="301">
        <v>13639</v>
      </c>
      <c r="F42" s="301">
        <v>14261</v>
      </c>
      <c r="G42" s="301">
        <v>16964</v>
      </c>
      <c r="H42" s="301">
        <v>17808</v>
      </c>
      <c r="I42" s="301">
        <v>19687</v>
      </c>
      <c r="J42" s="301">
        <v>20779</v>
      </c>
      <c r="K42" s="301">
        <v>21959</v>
      </c>
    </row>
    <row r="43" spans="1:12" x14ac:dyDescent="0.2">
      <c r="A43" s="159" t="s">
        <v>109</v>
      </c>
      <c r="B43" s="301">
        <v>2805</v>
      </c>
      <c r="C43" s="301">
        <v>3146</v>
      </c>
      <c r="D43" s="301">
        <v>3146</v>
      </c>
      <c r="E43" s="301">
        <v>2553</v>
      </c>
      <c r="F43" s="301">
        <v>2886</v>
      </c>
      <c r="G43" s="301">
        <v>2989</v>
      </c>
      <c r="H43" s="301">
        <v>2925</v>
      </c>
      <c r="I43" s="301">
        <v>3175</v>
      </c>
      <c r="J43" s="301">
        <v>3267</v>
      </c>
      <c r="K43" s="301">
        <v>3264</v>
      </c>
    </row>
    <row r="44" spans="1:12" x14ac:dyDescent="0.2">
      <c r="A44" s="159" t="s">
        <v>110</v>
      </c>
      <c r="B44" s="301">
        <v>13737</v>
      </c>
      <c r="C44" s="301">
        <v>14425</v>
      </c>
      <c r="D44" s="301">
        <v>16840</v>
      </c>
      <c r="E44" s="301">
        <v>14082</v>
      </c>
      <c r="F44" s="301">
        <v>17742</v>
      </c>
      <c r="G44" s="301">
        <v>20031</v>
      </c>
      <c r="H44" s="301">
        <v>22131</v>
      </c>
      <c r="I44" s="301">
        <v>23971</v>
      </c>
      <c r="J44" s="301">
        <v>25197</v>
      </c>
      <c r="K44" s="301">
        <v>25933</v>
      </c>
    </row>
    <row r="45" spans="1:12" x14ac:dyDescent="0.2">
      <c r="A45" s="159" t="s">
        <v>111</v>
      </c>
      <c r="B45" s="301">
        <v>4439</v>
      </c>
      <c r="C45" s="301">
        <v>4761</v>
      </c>
      <c r="D45" s="301">
        <v>5054</v>
      </c>
      <c r="E45" s="301">
        <v>3907</v>
      </c>
      <c r="F45" s="301">
        <v>4829</v>
      </c>
      <c r="G45" s="301">
        <v>5076</v>
      </c>
      <c r="H45" s="301">
        <v>5297</v>
      </c>
      <c r="I45" s="301">
        <v>5051</v>
      </c>
      <c r="J45" s="301">
        <v>5267</v>
      </c>
      <c r="K45" s="301">
        <v>5227</v>
      </c>
    </row>
    <row r="46" spans="1:12" x14ac:dyDescent="0.2">
      <c r="A46" s="159" t="s">
        <v>112</v>
      </c>
      <c r="B46" s="301">
        <v>901</v>
      </c>
      <c r="C46" s="301">
        <v>986</v>
      </c>
      <c r="D46" s="301">
        <v>1038</v>
      </c>
      <c r="E46" s="301">
        <v>748</v>
      </c>
      <c r="F46" s="301">
        <v>632</v>
      </c>
      <c r="G46" s="301">
        <v>760</v>
      </c>
      <c r="H46" s="301">
        <v>792</v>
      </c>
      <c r="I46" s="301">
        <v>771</v>
      </c>
      <c r="J46" s="301">
        <v>967</v>
      </c>
      <c r="K46" s="301">
        <v>1081</v>
      </c>
    </row>
    <row r="47" spans="1:12" x14ac:dyDescent="0.2">
      <c r="A47" s="159" t="s">
        <v>113</v>
      </c>
      <c r="B47" s="301">
        <v>7829</v>
      </c>
      <c r="C47" s="301">
        <v>8266</v>
      </c>
      <c r="D47" s="301">
        <v>7799</v>
      </c>
      <c r="E47" s="301">
        <v>7956</v>
      </c>
      <c r="F47" s="301">
        <v>9839</v>
      </c>
      <c r="G47" s="301">
        <v>11639</v>
      </c>
      <c r="H47" s="301">
        <v>13013</v>
      </c>
      <c r="I47" s="301">
        <v>13108</v>
      </c>
      <c r="J47" s="301">
        <v>15608</v>
      </c>
      <c r="K47" s="301">
        <v>15843</v>
      </c>
    </row>
    <row r="48" spans="1:12" x14ac:dyDescent="0.2">
      <c r="A48" s="159" t="s">
        <v>114</v>
      </c>
      <c r="B48" s="301">
        <v>12408</v>
      </c>
      <c r="C48" s="301">
        <v>13754</v>
      </c>
      <c r="D48" s="301">
        <v>14009</v>
      </c>
      <c r="E48" s="301">
        <v>10117</v>
      </c>
      <c r="F48" s="301">
        <v>13366</v>
      </c>
      <c r="G48" s="301">
        <v>15001</v>
      </c>
      <c r="H48" s="301">
        <v>16537</v>
      </c>
      <c r="I48" s="301">
        <v>17587</v>
      </c>
      <c r="J48" s="301">
        <v>18461</v>
      </c>
      <c r="K48" s="301">
        <v>18100</v>
      </c>
    </row>
    <row r="49" spans="1:11" x14ac:dyDescent="0.2">
      <c r="A49" s="159" t="s">
        <v>115</v>
      </c>
      <c r="B49" s="301">
        <v>7705</v>
      </c>
      <c r="C49" s="301">
        <v>7372</v>
      </c>
      <c r="D49" s="301">
        <v>7301</v>
      </c>
      <c r="E49" s="301">
        <v>5685</v>
      </c>
      <c r="F49" s="301">
        <v>7687</v>
      </c>
      <c r="G49" s="301">
        <v>7811</v>
      </c>
      <c r="H49" s="301">
        <v>8612</v>
      </c>
      <c r="I49" s="301">
        <v>10114</v>
      </c>
      <c r="J49" s="301">
        <v>10485</v>
      </c>
      <c r="K49" s="301">
        <v>9074</v>
      </c>
    </row>
    <row r="50" spans="1:11" x14ac:dyDescent="0.2">
      <c r="A50" s="159" t="s">
        <v>116</v>
      </c>
      <c r="B50" s="301">
        <v>18620</v>
      </c>
      <c r="C50" s="301">
        <v>15963</v>
      </c>
      <c r="D50" s="301">
        <v>16952</v>
      </c>
      <c r="E50" s="301">
        <v>12619</v>
      </c>
      <c r="F50" s="301">
        <v>15130</v>
      </c>
      <c r="G50" s="301">
        <v>16699</v>
      </c>
      <c r="H50" s="301">
        <v>18856</v>
      </c>
      <c r="I50" s="301">
        <v>20841</v>
      </c>
      <c r="J50" s="301">
        <v>23182</v>
      </c>
      <c r="K50" s="301">
        <v>21134</v>
      </c>
    </row>
    <row r="51" spans="1:11" x14ac:dyDescent="0.2">
      <c r="A51" s="159" t="s">
        <v>117</v>
      </c>
      <c r="B51" s="301">
        <v>9973</v>
      </c>
      <c r="C51" s="301">
        <v>11009</v>
      </c>
      <c r="D51" s="301">
        <v>13067</v>
      </c>
      <c r="E51" s="301">
        <v>10715</v>
      </c>
      <c r="F51" s="301">
        <v>12195</v>
      </c>
      <c r="G51" s="301">
        <v>12472</v>
      </c>
      <c r="H51" s="301">
        <v>12792</v>
      </c>
      <c r="I51" s="301">
        <v>13639</v>
      </c>
      <c r="J51" s="301">
        <v>12977</v>
      </c>
      <c r="K51" s="301">
        <v>11887</v>
      </c>
    </row>
    <row r="52" spans="1:11" x14ac:dyDescent="0.2">
      <c r="A52" s="159" t="s">
        <v>118</v>
      </c>
      <c r="B52" s="301">
        <v>4324</v>
      </c>
      <c r="C52" s="301">
        <v>4018</v>
      </c>
      <c r="D52" s="301">
        <v>4046</v>
      </c>
      <c r="E52" s="301">
        <v>3920</v>
      </c>
      <c r="F52" s="301">
        <v>4065</v>
      </c>
      <c r="G52" s="301">
        <v>3632</v>
      </c>
      <c r="H52" s="301">
        <v>3317</v>
      </c>
      <c r="I52" s="301">
        <v>3106</v>
      </c>
      <c r="J52" s="301">
        <v>3079</v>
      </c>
      <c r="K52" s="301">
        <v>2902</v>
      </c>
    </row>
    <row r="53" spans="1:11" x14ac:dyDescent="0.2">
      <c r="A53" s="159" t="s">
        <v>119</v>
      </c>
      <c r="B53" s="301">
        <v>3521</v>
      </c>
      <c r="C53" s="301">
        <v>3106</v>
      </c>
      <c r="D53" s="301">
        <v>3262</v>
      </c>
      <c r="E53" s="301">
        <v>2879</v>
      </c>
      <c r="F53" s="301">
        <v>3677</v>
      </c>
      <c r="G53" s="301">
        <v>4104</v>
      </c>
      <c r="H53" s="301">
        <v>4343</v>
      </c>
      <c r="I53" s="301">
        <v>4326</v>
      </c>
      <c r="J53" s="301">
        <v>4763</v>
      </c>
      <c r="K53" s="301">
        <v>4506</v>
      </c>
    </row>
    <row r="54" spans="1:11" x14ac:dyDescent="0.2">
      <c r="A54" s="159" t="s">
        <v>243</v>
      </c>
      <c r="B54" s="301">
        <v>284</v>
      </c>
      <c r="C54" s="301">
        <v>131</v>
      </c>
      <c r="D54" s="301">
        <v>118</v>
      </c>
      <c r="E54" s="301">
        <v>219</v>
      </c>
      <c r="F54" s="301">
        <v>130</v>
      </c>
      <c r="G54" s="301">
        <v>135</v>
      </c>
      <c r="H54" s="301">
        <v>132</v>
      </c>
      <c r="I54" s="301">
        <v>146</v>
      </c>
      <c r="J54" s="301">
        <v>139</v>
      </c>
      <c r="K54" s="301">
        <v>131</v>
      </c>
    </row>
    <row r="55" spans="1:11" x14ac:dyDescent="0.2">
      <c r="A55" s="159" t="s">
        <v>121</v>
      </c>
      <c r="B55" s="301">
        <v>10109</v>
      </c>
      <c r="C55" s="301">
        <v>11606</v>
      </c>
      <c r="D55" s="301">
        <v>12436</v>
      </c>
      <c r="E55" s="301">
        <v>9297</v>
      </c>
      <c r="F55" s="301">
        <v>10869</v>
      </c>
      <c r="G55" s="301">
        <v>11561</v>
      </c>
      <c r="H55" s="301">
        <v>12456</v>
      </c>
      <c r="I55" s="301">
        <v>13520</v>
      </c>
      <c r="J55" s="301">
        <v>14244</v>
      </c>
      <c r="K55" s="301">
        <v>15661</v>
      </c>
    </row>
    <row r="56" spans="1:11" x14ac:dyDescent="0.25">
      <c r="A56" s="298" t="s">
        <v>59</v>
      </c>
      <c r="B56" s="304">
        <v>159486</v>
      </c>
      <c r="C56" s="304">
        <v>161717</v>
      </c>
      <c r="D56" s="304">
        <v>173125</v>
      </c>
      <c r="E56" s="304">
        <v>140114</v>
      </c>
      <c r="F56" s="304">
        <v>167337</v>
      </c>
      <c r="G56" s="304">
        <v>183786</v>
      </c>
      <c r="H56" s="304">
        <v>200096</v>
      </c>
      <c r="I56" s="304">
        <v>214848</v>
      </c>
      <c r="J56" s="304">
        <v>231553</v>
      </c>
      <c r="K56" s="304">
        <v>229279</v>
      </c>
    </row>
    <row r="57" spans="1:11" x14ac:dyDescent="0.25">
      <c r="A57" s="300"/>
      <c r="B57" s="300"/>
      <c r="C57" s="300"/>
      <c r="D57" s="300"/>
      <c r="E57" s="300"/>
      <c r="F57" s="300"/>
      <c r="G57" s="365"/>
      <c r="H57" s="300"/>
      <c r="I57" s="365"/>
      <c r="J57" s="300"/>
      <c r="K57" s="300"/>
    </row>
    <row r="58" spans="1:11" x14ac:dyDescent="0.25">
      <c r="A58" s="466" t="s">
        <v>98</v>
      </c>
      <c r="B58" s="463" t="s">
        <v>244</v>
      </c>
      <c r="C58" s="463"/>
      <c r="D58" s="463"/>
      <c r="E58" s="463"/>
      <c r="F58" s="463"/>
      <c r="G58" s="463"/>
      <c r="H58" s="463"/>
      <c r="I58" s="463"/>
      <c r="J58" s="463"/>
      <c r="K58" s="463"/>
    </row>
    <row r="59" spans="1:11" x14ac:dyDescent="0.25">
      <c r="A59" s="467"/>
      <c r="B59" s="278">
        <v>2012</v>
      </c>
      <c r="C59" s="278">
        <v>2013</v>
      </c>
      <c r="D59" s="278">
        <v>2014</v>
      </c>
      <c r="E59" s="278">
        <v>2015</v>
      </c>
      <c r="F59" s="278">
        <v>2016</v>
      </c>
      <c r="G59" s="278">
        <v>2017</v>
      </c>
      <c r="H59" s="278">
        <v>2018</v>
      </c>
      <c r="I59" s="278">
        <v>2019</v>
      </c>
      <c r="J59" s="278">
        <v>2020</v>
      </c>
      <c r="K59" s="278">
        <v>2021</v>
      </c>
    </row>
    <row r="60" spans="1:11" x14ac:dyDescent="0.25">
      <c r="A60" s="159" t="s">
        <v>102</v>
      </c>
      <c r="B60" s="343">
        <v>3219</v>
      </c>
      <c r="C60" s="344">
        <v>3822</v>
      </c>
      <c r="D60" s="344">
        <v>4931</v>
      </c>
      <c r="E60" s="344">
        <v>3886</v>
      </c>
      <c r="F60" s="344">
        <v>5151</v>
      </c>
      <c r="G60" s="344">
        <v>5152</v>
      </c>
      <c r="H60" s="344">
        <v>5266</v>
      </c>
      <c r="I60" s="344">
        <v>5615</v>
      </c>
      <c r="J60" s="343">
        <v>5900</v>
      </c>
      <c r="K60" s="343">
        <v>4694</v>
      </c>
    </row>
    <row r="61" spans="1:11" x14ac:dyDescent="0.25">
      <c r="A61" s="159" t="s">
        <v>103</v>
      </c>
      <c r="B61" s="343">
        <v>1358</v>
      </c>
      <c r="C61" s="343">
        <v>1294</v>
      </c>
      <c r="D61" s="344">
        <v>1382</v>
      </c>
      <c r="E61" s="344">
        <v>1060</v>
      </c>
      <c r="F61" s="343">
        <v>1147</v>
      </c>
      <c r="G61" s="344">
        <v>1223</v>
      </c>
      <c r="H61" s="343">
        <v>1322</v>
      </c>
      <c r="I61" s="344">
        <v>1180</v>
      </c>
      <c r="J61" s="344">
        <v>1163</v>
      </c>
      <c r="K61" s="344">
        <v>1021</v>
      </c>
    </row>
    <row r="62" spans="1:11" x14ac:dyDescent="0.25">
      <c r="A62" s="159" t="s">
        <v>104</v>
      </c>
      <c r="B62" s="343">
        <v>3396</v>
      </c>
      <c r="C62" s="343">
        <v>3327</v>
      </c>
      <c r="D62" s="344">
        <v>3259</v>
      </c>
      <c r="E62" s="344">
        <v>3961</v>
      </c>
      <c r="F62" s="343">
        <v>5222</v>
      </c>
      <c r="G62" s="344">
        <v>8493</v>
      </c>
      <c r="H62" s="343">
        <v>8780</v>
      </c>
      <c r="I62" s="344">
        <v>10197</v>
      </c>
      <c r="J62" s="343">
        <v>10545</v>
      </c>
      <c r="K62" s="343">
        <v>10282</v>
      </c>
    </row>
    <row r="63" spans="1:11" x14ac:dyDescent="0.25">
      <c r="A63" s="159" t="s">
        <v>105</v>
      </c>
      <c r="B63" s="343">
        <v>4089</v>
      </c>
      <c r="C63" s="343">
        <v>7579</v>
      </c>
      <c r="D63" s="344">
        <v>8264</v>
      </c>
      <c r="E63" s="344">
        <v>9226</v>
      </c>
      <c r="F63" s="343">
        <v>10995</v>
      </c>
      <c r="G63" s="344">
        <v>15904</v>
      </c>
      <c r="H63" s="343">
        <v>19535</v>
      </c>
      <c r="I63" s="344">
        <v>22250</v>
      </c>
      <c r="J63" s="343">
        <v>27062</v>
      </c>
      <c r="K63" s="343">
        <v>27543</v>
      </c>
    </row>
    <row r="64" spans="1:11" x14ac:dyDescent="0.25">
      <c r="A64" s="159" t="s">
        <v>150</v>
      </c>
      <c r="B64" s="343">
        <v>16098</v>
      </c>
      <c r="C64" s="343">
        <v>16557</v>
      </c>
      <c r="D64" s="344">
        <v>16885</v>
      </c>
      <c r="E64" s="344">
        <v>15238</v>
      </c>
      <c r="F64" s="343">
        <v>18513</v>
      </c>
      <c r="G64" s="344">
        <v>19073</v>
      </c>
      <c r="H64" s="343">
        <v>20292</v>
      </c>
      <c r="I64" s="344">
        <v>21225</v>
      </c>
      <c r="J64" s="343">
        <v>22912</v>
      </c>
      <c r="K64" s="343">
        <v>22607</v>
      </c>
    </row>
    <row r="65" spans="1:11" x14ac:dyDescent="0.25">
      <c r="A65" s="159" t="s">
        <v>242</v>
      </c>
      <c r="B65" s="343">
        <v>3982</v>
      </c>
      <c r="C65" s="343">
        <v>4033</v>
      </c>
      <c r="D65" s="344">
        <v>4153</v>
      </c>
      <c r="E65" s="344">
        <v>3769</v>
      </c>
      <c r="F65" s="343">
        <v>4773</v>
      </c>
      <c r="G65" s="344">
        <v>4769</v>
      </c>
      <c r="H65" s="343">
        <v>5287</v>
      </c>
      <c r="I65" s="344">
        <v>5291</v>
      </c>
      <c r="J65" s="343">
        <v>5505</v>
      </c>
      <c r="K65" s="343">
        <v>5286</v>
      </c>
    </row>
    <row r="66" spans="1:11" x14ac:dyDescent="0.25">
      <c r="A66" s="159" t="s">
        <v>108</v>
      </c>
      <c r="B66" s="343">
        <v>11286</v>
      </c>
      <c r="C66" s="343">
        <v>11502</v>
      </c>
      <c r="D66" s="344">
        <v>11528</v>
      </c>
      <c r="E66" s="344">
        <v>13639</v>
      </c>
      <c r="F66" s="343">
        <v>14261</v>
      </c>
      <c r="G66" s="344">
        <v>16964</v>
      </c>
      <c r="H66" s="343">
        <v>17808</v>
      </c>
      <c r="I66" s="344">
        <v>19687</v>
      </c>
      <c r="J66" s="343">
        <v>20779</v>
      </c>
      <c r="K66" s="343">
        <v>21959</v>
      </c>
    </row>
    <row r="67" spans="1:11" x14ac:dyDescent="0.25">
      <c r="A67" s="159" t="s">
        <v>109</v>
      </c>
      <c r="B67" s="343">
        <v>2805</v>
      </c>
      <c r="C67" s="343">
        <v>3146</v>
      </c>
      <c r="D67" s="344">
        <v>3146</v>
      </c>
      <c r="E67" s="344">
        <v>2553</v>
      </c>
      <c r="F67" s="343">
        <v>2886</v>
      </c>
      <c r="G67" s="344">
        <v>2989</v>
      </c>
      <c r="H67" s="343">
        <v>2925</v>
      </c>
      <c r="I67" s="344">
        <v>3175</v>
      </c>
      <c r="J67" s="343">
        <v>3267</v>
      </c>
      <c r="K67" s="343">
        <v>3264</v>
      </c>
    </row>
    <row r="68" spans="1:11" x14ac:dyDescent="0.25">
      <c r="A68" s="159" t="s">
        <v>110</v>
      </c>
      <c r="B68" s="343">
        <v>11759</v>
      </c>
      <c r="C68" s="343">
        <v>14061</v>
      </c>
      <c r="D68" s="344">
        <v>16318</v>
      </c>
      <c r="E68" s="344">
        <v>14001</v>
      </c>
      <c r="F68" s="343">
        <v>17729</v>
      </c>
      <c r="G68" s="344">
        <v>19788</v>
      </c>
      <c r="H68" s="343">
        <v>21882</v>
      </c>
      <c r="I68" s="344">
        <v>23779</v>
      </c>
      <c r="J68" s="343">
        <v>25094</v>
      </c>
      <c r="K68" s="343">
        <v>25861</v>
      </c>
    </row>
    <row r="69" spans="1:11" x14ac:dyDescent="0.25">
      <c r="A69" s="159" t="s">
        <v>111</v>
      </c>
      <c r="B69" s="343">
        <v>4439</v>
      </c>
      <c r="C69" s="343">
        <v>4761</v>
      </c>
      <c r="D69" s="344">
        <v>5054</v>
      </c>
      <c r="E69" s="344">
        <v>3907</v>
      </c>
      <c r="F69" s="343">
        <v>4829</v>
      </c>
      <c r="G69" s="344">
        <v>5076</v>
      </c>
      <c r="H69" s="343">
        <v>5297</v>
      </c>
      <c r="I69" s="344">
        <v>5051</v>
      </c>
      <c r="J69" s="343">
        <v>5267</v>
      </c>
      <c r="K69" s="343">
        <v>5227</v>
      </c>
    </row>
    <row r="70" spans="1:11" x14ac:dyDescent="0.25">
      <c r="A70" s="159" t="s">
        <v>112</v>
      </c>
      <c r="B70" s="343">
        <v>746</v>
      </c>
      <c r="C70" s="343">
        <v>618</v>
      </c>
      <c r="D70" s="344">
        <v>751</v>
      </c>
      <c r="E70" s="344">
        <v>483</v>
      </c>
      <c r="F70" s="343">
        <v>593</v>
      </c>
      <c r="G70" s="344">
        <v>710</v>
      </c>
      <c r="H70" s="343">
        <v>792</v>
      </c>
      <c r="I70" s="344">
        <v>717</v>
      </c>
      <c r="J70" s="343">
        <v>802</v>
      </c>
      <c r="K70" s="343">
        <v>902</v>
      </c>
    </row>
    <row r="71" spans="1:11" x14ac:dyDescent="0.25">
      <c r="A71" s="159" t="s">
        <v>113</v>
      </c>
      <c r="B71" s="343">
        <v>4775</v>
      </c>
      <c r="C71" s="343">
        <v>4573</v>
      </c>
      <c r="D71" s="344">
        <v>6627</v>
      </c>
      <c r="E71" s="344">
        <v>7956</v>
      </c>
      <c r="F71" s="343">
        <v>9839</v>
      </c>
      <c r="G71" s="344">
        <v>11639</v>
      </c>
      <c r="H71" s="343">
        <v>13013</v>
      </c>
      <c r="I71" s="344">
        <v>13108</v>
      </c>
      <c r="J71" s="343">
        <v>15608</v>
      </c>
      <c r="K71" s="343">
        <v>15843</v>
      </c>
    </row>
    <row r="72" spans="1:11" x14ac:dyDescent="0.25">
      <c r="A72" s="159" t="s">
        <v>114</v>
      </c>
      <c r="B72" s="343">
        <v>11598</v>
      </c>
      <c r="C72" s="343">
        <v>9994</v>
      </c>
      <c r="D72" s="344">
        <v>10549</v>
      </c>
      <c r="E72" s="344">
        <v>10104</v>
      </c>
      <c r="F72" s="343">
        <v>13363</v>
      </c>
      <c r="G72" s="344">
        <v>15001</v>
      </c>
      <c r="H72" s="343">
        <v>16537</v>
      </c>
      <c r="I72" s="344">
        <v>17587</v>
      </c>
      <c r="J72" s="343">
        <v>18461</v>
      </c>
      <c r="K72" s="343">
        <v>18100</v>
      </c>
    </row>
    <row r="73" spans="1:11" x14ac:dyDescent="0.25">
      <c r="A73" s="159" t="s">
        <v>115</v>
      </c>
      <c r="B73" s="343">
        <v>4925</v>
      </c>
      <c r="C73" s="343">
        <v>4184</v>
      </c>
      <c r="D73" s="344">
        <v>4761</v>
      </c>
      <c r="E73" s="344">
        <v>5685</v>
      </c>
      <c r="F73" s="343">
        <v>7687</v>
      </c>
      <c r="G73" s="344">
        <v>7811</v>
      </c>
      <c r="H73" s="343">
        <v>8612</v>
      </c>
      <c r="I73" s="344">
        <v>10114</v>
      </c>
      <c r="J73" s="343">
        <v>10485</v>
      </c>
      <c r="K73" s="343">
        <v>9074</v>
      </c>
    </row>
    <row r="74" spans="1:11" x14ac:dyDescent="0.25">
      <c r="A74" s="159" t="s">
        <v>116</v>
      </c>
      <c r="B74" s="343">
        <v>10180</v>
      </c>
      <c r="C74" s="343">
        <v>6523</v>
      </c>
      <c r="D74" s="344">
        <v>7350</v>
      </c>
      <c r="E74" s="344">
        <v>8856</v>
      </c>
      <c r="F74" s="343">
        <v>12298</v>
      </c>
      <c r="G74" s="344">
        <v>12940</v>
      </c>
      <c r="H74" s="343">
        <v>14777</v>
      </c>
      <c r="I74" s="344">
        <v>16366</v>
      </c>
      <c r="J74" s="343">
        <v>21492</v>
      </c>
      <c r="K74" s="343">
        <v>18804</v>
      </c>
    </row>
    <row r="75" spans="1:11" x14ac:dyDescent="0.25">
      <c r="A75" s="159" t="s">
        <v>117</v>
      </c>
      <c r="B75" s="343">
        <v>9973</v>
      </c>
      <c r="C75" s="343">
        <v>11009</v>
      </c>
      <c r="D75" s="344">
        <v>13067</v>
      </c>
      <c r="E75" s="344">
        <v>10715</v>
      </c>
      <c r="F75" s="343">
        <v>12195</v>
      </c>
      <c r="G75" s="344">
        <v>12472</v>
      </c>
      <c r="H75" s="343">
        <v>12792</v>
      </c>
      <c r="I75" s="344">
        <v>13639</v>
      </c>
      <c r="J75" s="343">
        <v>12977</v>
      </c>
      <c r="K75" s="343">
        <v>11887</v>
      </c>
    </row>
    <row r="76" spans="1:11" x14ac:dyDescent="0.25">
      <c r="A76" s="159" t="s">
        <v>118</v>
      </c>
      <c r="B76" s="343">
        <v>4324</v>
      </c>
      <c r="C76" s="343">
        <v>4018</v>
      </c>
      <c r="D76" s="344">
        <v>4046</v>
      </c>
      <c r="E76" s="344">
        <v>3920</v>
      </c>
      <c r="F76" s="343">
        <v>4065</v>
      </c>
      <c r="G76" s="344">
        <v>3632</v>
      </c>
      <c r="H76" s="343">
        <v>3317</v>
      </c>
      <c r="I76" s="344">
        <v>3106</v>
      </c>
      <c r="J76" s="343">
        <v>3079</v>
      </c>
      <c r="K76" s="343">
        <v>2902</v>
      </c>
    </row>
    <row r="77" spans="1:11" x14ac:dyDescent="0.25">
      <c r="A77" s="159" t="s">
        <v>119</v>
      </c>
      <c r="B77" s="343">
        <v>3521</v>
      </c>
      <c r="C77" s="343">
        <v>3106</v>
      </c>
      <c r="D77" s="344">
        <v>3262</v>
      </c>
      <c r="E77" s="344">
        <v>2879</v>
      </c>
      <c r="F77" s="343">
        <v>3677</v>
      </c>
      <c r="G77" s="344">
        <v>4104</v>
      </c>
      <c r="H77" s="343">
        <v>4343</v>
      </c>
      <c r="I77" s="344">
        <v>4326</v>
      </c>
      <c r="J77" s="343">
        <v>4763</v>
      </c>
      <c r="K77" s="343">
        <v>4506</v>
      </c>
    </row>
    <row r="78" spans="1:11" x14ac:dyDescent="0.25">
      <c r="A78" s="159" t="s">
        <v>243</v>
      </c>
      <c r="B78" s="343">
        <v>284</v>
      </c>
      <c r="C78" s="343">
        <v>131</v>
      </c>
      <c r="D78" s="344">
        <v>118</v>
      </c>
      <c r="E78" s="344">
        <v>219</v>
      </c>
      <c r="F78" s="343">
        <v>130</v>
      </c>
      <c r="G78" s="344">
        <v>135</v>
      </c>
      <c r="H78" s="343">
        <v>132</v>
      </c>
      <c r="I78" s="344">
        <v>146</v>
      </c>
      <c r="J78" s="343">
        <v>139</v>
      </c>
      <c r="K78" s="343">
        <v>131</v>
      </c>
    </row>
    <row r="79" spans="1:11" x14ac:dyDescent="0.25">
      <c r="A79" s="159" t="s">
        <v>121</v>
      </c>
      <c r="B79" s="343">
        <v>7049</v>
      </c>
      <c r="C79" s="343">
        <v>9476</v>
      </c>
      <c r="D79" s="344">
        <v>11213</v>
      </c>
      <c r="E79" s="344">
        <v>9183</v>
      </c>
      <c r="F79" s="343">
        <v>10772</v>
      </c>
      <c r="G79" s="344">
        <v>11561</v>
      </c>
      <c r="H79" s="343">
        <v>12359</v>
      </c>
      <c r="I79" s="344">
        <v>13341</v>
      </c>
      <c r="J79" s="343">
        <v>13636</v>
      </c>
      <c r="K79" s="343">
        <v>14698</v>
      </c>
    </row>
    <row r="80" spans="1:11" x14ac:dyDescent="0.25">
      <c r="A80" s="298" t="s">
        <v>59</v>
      </c>
      <c r="B80" s="304">
        <v>119806</v>
      </c>
      <c r="C80" s="304">
        <v>123714</v>
      </c>
      <c r="D80" s="304">
        <v>136664</v>
      </c>
      <c r="E80" s="304">
        <v>131240</v>
      </c>
      <c r="F80" s="304">
        <v>160125</v>
      </c>
      <c r="G80" s="304">
        <v>179436</v>
      </c>
      <c r="H80" s="304">
        <v>195068</v>
      </c>
      <c r="I80" s="304">
        <v>209900</v>
      </c>
      <c r="J80" s="304">
        <v>228936</v>
      </c>
      <c r="K80" s="304">
        <v>224591</v>
      </c>
    </row>
    <row r="81" spans="1:22" x14ac:dyDescent="0.25">
      <c r="A81" s="300"/>
      <c r="B81" s="300"/>
      <c r="C81" s="300"/>
      <c r="D81" s="300"/>
      <c r="E81" s="300"/>
      <c r="F81" s="300"/>
      <c r="G81" s="365"/>
      <c r="H81" s="300"/>
      <c r="I81" s="365"/>
      <c r="J81" s="300"/>
      <c r="K81" s="300"/>
    </row>
    <row r="82" spans="1:22" x14ac:dyDescent="0.25">
      <c r="A82" s="464"/>
      <c r="B82" s="463" t="s">
        <v>245</v>
      </c>
      <c r="C82" s="463"/>
      <c r="D82" s="463"/>
      <c r="E82" s="463"/>
      <c r="F82" s="463"/>
      <c r="G82" s="463"/>
      <c r="H82" s="463"/>
      <c r="I82" s="463"/>
      <c r="J82" s="463"/>
      <c r="K82" s="463"/>
    </row>
    <row r="83" spans="1:22" x14ac:dyDescent="0.25">
      <c r="A83" s="465"/>
      <c r="B83" s="278">
        <v>2012</v>
      </c>
      <c r="C83" s="278">
        <v>2013</v>
      </c>
      <c r="D83" s="278">
        <v>2014</v>
      </c>
      <c r="E83" s="278">
        <v>2015</v>
      </c>
      <c r="F83" s="278">
        <v>2016</v>
      </c>
      <c r="G83" s="278">
        <v>2017</v>
      </c>
      <c r="H83" s="278">
        <v>2018</v>
      </c>
      <c r="I83" s="278">
        <v>2019</v>
      </c>
      <c r="J83" s="278">
        <v>2020</v>
      </c>
      <c r="K83" s="278">
        <v>2021</v>
      </c>
    </row>
    <row r="84" spans="1:22" x14ac:dyDescent="0.25">
      <c r="A84" s="159" t="s">
        <v>102</v>
      </c>
      <c r="B84" s="366">
        <f>B60/B36</f>
        <v>0.71201061712010616</v>
      </c>
      <c r="C84" s="367">
        <f t="shared" ref="C84:K84" si="0">C60/C36</f>
        <v>0.78159509202453992</v>
      </c>
      <c r="D84" s="367">
        <f t="shared" si="0"/>
        <v>1</v>
      </c>
      <c r="E84" s="367">
        <f t="shared" si="0"/>
        <v>1</v>
      </c>
      <c r="F84" s="367">
        <f t="shared" si="0"/>
        <v>1</v>
      </c>
      <c r="G84" s="367">
        <f t="shared" si="0"/>
        <v>1</v>
      </c>
      <c r="H84" s="367">
        <f t="shared" si="0"/>
        <v>1</v>
      </c>
      <c r="I84" s="367">
        <f t="shared" si="0"/>
        <v>1</v>
      </c>
      <c r="J84" s="367">
        <f t="shared" si="0"/>
        <v>1</v>
      </c>
      <c r="K84" s="366">
        <f t="shared" si="0"/>
        <v>0.88199924840285604</v>
      </c>
      <c r="M84" s="226"/>
      <c r="N84" s="226"/>
      <c r="O84" s="226"/>
      <c r="P84" s="226"/>
      <c r="Q84" s="226"/>
      <c r="R84" s="226"/>
      <c r="S84" s="226"/>
      <c r="T84" s="226"/>
      <c r="U84" s="226"/>
      <c r="V84" s="226"/>
    </row>
    <row r="85" spans="1:22" x14ac:dyDescent="0.25">
      <c r="A85" s="159" t="s">
        <v>103</v>
      </c>
      <c r="B85" s="366">
        <f t="shared" ref="B85:K100" si="1">B61/B37</f>
        <v>1</v>
      </c>
      <c r="C85" s="367">
        <f t="shared" si="1"/>
        <v>1</v>
      </c>
      <c r="D85" s="367">
        <f t="shared" si="1"/>
        <v>1</v>
      </c>
      <c r="E85" s="367">
        <f t="shared" si="1"/>
        <v>1</v>
      </c>
      <c r="F85" s="367">
        <f t="shared" si="1"/>
        <v>1</v>
      </c>
      <c r="G85" s="367">
        <f t="shared" si="1"/>
        <v>1</v>
      </c>
      <c r="H85" s="367">
        <f t="shared" si="1"/>
        <v>1</v>
      </c>
      <c r="I85" s="367">
        <f t="shared" si="1"/>
        <v>1</v>
      </c>
      <c r="J85" s="367">
        <f t="shared" si="1"/>
        <v>1</v>
      </c>
      <c r="K85" s="366">
        <f t="shared" si="1"/>
        <v>1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</row>
    <row r="86" spans="1:22" x14ac:dyDescent="0.25">
      <c r="A86" s="159" t="s">
        <v>104</v>
      </c>
      <c r="B86" s="366">
        <f t="shared" si="1"/>
        <v>0.44450261780104711</v>
      </c>
      <c r="C86" s="367">
        <f t="shared" si="1"/>
        <v>0.41817496229260936</v>
      </c>
      <c r="D86" s="367">
        <f t="shared" si="1"/>
        <v>0.37593724766409042</v>
      </c>
      <c r="E86" s="367">
        <f t="shared" si="1"/>
        <v>0.60510235258172929</v>
      </c>
      <c r="F86" s="367">
        <f t="shared" si="1"/>
        <v>0.6676895537655031</v>
      </c>
      <c r="G86" s="367">
        <f t="shared" si="1"/>
        <v>0.96610169491525422</v>
      </c>
      <c r="H86" s="367">
        <f t="shared" si="1"/>
        <v>0.93573483960353832</v>
      </c>
      <c r="I86" s="367">
        <f t="shared" si="1"/>
        <v>0.99531478770131776</v>
      </c>
      <c r="J86" s="367">
        <f t="shared" si="1"/>
        <v>0.99518686296715742</v>
      </c>
      <c r="K86" s="366">
        <f t="shared" si="1"/>
        <v>0.9522133728468235</v>
      </c>
      <c r="M86" s="226"/>
      <c r="N86" s="226"/>
      <c r="O86" s="226"/>
      <c r="P86" s="226"/>
      <c r="Q86" s="226"/>
      <c r="R86" s="226"/>
      <c r="S86" s="226"/>
      <c r="T86" s="226"/>
      <c r="U86" s="226"/>
      <c r="V86" s="226"/>
    </row>
    <row r="87" spans="1:22" x14ac:dyDescent="0.25">
      <c r="A87" s="159" t="s">
        <v>105</v>
      </c>
      <c r="B87" s="366">
        <f t="shared" si="1"/>
        <v>0.27345683140506921</v>
      </c>
      <c r="C87" s="367">
        <f t="shared" si="1"/>
        <v>0.54131847725162485</v>
      </c>
      <c r="D87" s="367">
        <f t="shared" si="1"/>
        <v>0.49202190997856632</v>
      </c>
      <c r="E87" s="367">
        <f t="shared" si="1"/>
        <v>0.81798031740402521</v>
      </c>
      <c r="F87" s="367">
        <f t="shared" si="1"/>
        <v>0.87096007604562742</v>
      </c>
      <c r="G87" s="367">
        <f t="shared" si="1"/>
        <v>1</v>
      </c>
      <c r="H87" s="367">
        <f t="shared" si="1"/>
        <v>1</v>
      </c>
      <c r="I87" s="367">
        <f t="shared" si="1"/>
        <v>1</v>
      </c>
      <c r="J87" s="367">
        <f t="shared" si="1"/>
        <v>1</v>
      </c>
      <c r="K87" s="366">
        <f t="shared" si="1"/>
        <v>1</v>
      </c>
      <c r="M87" s="226"/>
      <c r="N87" s="226"/>
      <c r="O87" s="226"/>
      <c r="P87" s="226"/>
      <c r="Q87" s="226"/>
      <c r="R87" s="226"/>
      <c r="S87" s="226"/>
      <c r="T87" s="226"/>
      <c r="U87" s="226"/>
      <c r="V87" s="226"/>
    </row>
    <row r="88" spans="1:22" x14ac:dyDescent="0.25">
      <c r="A88" s="159" t="s">
        <v>150</v>
      </c>
      <c r="B88" s="366">
        <f t="shared" si="1"/>
        <v>1</v>
      </c>
      <c r="C88" s="367">
        <f t="shared" si="1"/>
        <v>1</v>
      </c>
      <c r="D88" s="367">
        <f t="shared" si="1"/>
        <v>1</v>
      </c>
      <c r="E88" s="367">
        <f t="shared" si="1"/>
        <v>1</v>
      </c>
      <c r="F88" s="367">
        <f t="shared" si="1"/>
        <v>1</v>
      </c>
      <c r="G88" s="367">
        <f t="shared" si="1"/>
        <v>1</v>
      </c>
      <c r="H88" s="367">
        <f t="shared" si="1"/>
        <v>1</v>
      </c>
      <c r="I88" s="367">
        <f t="shared" si="1"/>
        <v>1</v>
      </c>
      <c r="J88" s="367">
        <f t="shared" si="1"/>
        <v>1</v>
      </c>
      <c r="K88" s="366">
        <f t="shared" si="1"/>
        <v>1</v>
      </c>
      <c r="M88" s="226"/>
      <c r="N88" s="226"/>
      <c r="O88" s="226"/>
      <c r="P88" s="226"/>
      <c r="Q88" s="226"/>
      <c r="R88" s="226"/>
      <c r="S88" s="226"/>
      <c r="T88" s="226"/>
      <c r="U88" s="226"/>
      <c r="V88" s="226"/>
    </row>
    <row r="89" spans="1:22" x14ac:dyDescent="0.25">
      <c r="A89" s="159" t="s">
        <v>242</v>
      </c>
      <c r="B89" s="366">
        <f t="shared" si="1"/>
        <v>1</v>
      </c>
      <c r="C89" s="367">
        <f t="shared" si="1"/>
        <v>1</v>
      </c>
      <c r="D89" s="367">
        <f t="shared" si="1"/>
        <v>1</v>
      </c>
      <c r="E89" s="367">
        <f t="shared" si="1"/>
        <v>1</v>
      </c>
      <c r="F89" s="367">
        <f t="shared" si="1"/>
        <v>1</v>
      </c>
      <c r="G89" s="367">
        <f t="shared" si="1"/>
        <v>1</v>
      </c>
      <c r="H89" s="367">
        <f t="shared" si="1"/>
        <v>1</v>
      </c>
      <c r="I89" s="367">
        <f t="shared" si="1"/>
        <v>1</v>
      </c>
      <c r="J89" s="367">
        <f t="shared" si="1"/>
        <v>1</v>
      </c>
      <c r="K89" s="366">
        <f t="shared" si="1"/>
        <v>1</v>
      </c>
      <c r="M89" s="226"/>
      <c r="N89" s="226"/>
      <c r="O89" s="226"/>
      <c r="P89" s="226"/>
      <c r="Q89" s="226"/>
      <c r="R89" s="226"/>
      <c r="S89" s="226"/>
      <c r="T89" s="226"/>
      <c r="U89" s="226"/>
      <c r="V89" s="226"/>
    </row>
    <row r="90" spans="1:22" x14ac:dyDescent="0.25">
      <c r="A90" s="159" t="s">
        <v>108</v>
      </c>
      <c r="B90" s="366">
        <f t="shared" si="1"/>
        <v>0.79039148399747883</v>
      </c>
      <c r="C90" s="367">
        <f t="shared" si="1"/>
        <v>0.79637194488679641</v>
      </c>
      <c r="D90" s="367">
        <f t="shared" si="1"/>
        <v>0.75638081490715836</v>
      </c>
      <c r="E90" s="367">
        <f t="shared" si="1"/>
        <v>1</v>
      </c>
      <c r="F90" s="367">
        <f t="shared" si="1"/>
        <v>1</v>
      </c>
      <c r="G90" s="367">
        <f t="shared" si="1"/>
        <v>1</v>
      </c>
      <c r="H90" s="367">
        <f t="shared" si="1"/>
        <v>1</v>
      </c>
      <c r="I90" s="367">
        <f t="shared" si="1"/>
        <v>1</v>
      </c>
      <c r="J90" s="367">
        <f t="shared" si="1"/>
        <v>1</v>
      </c>
      <c r="K90" s="366">
        <f t="shared" si="1"/>
        <v>1</v>
      </c>
      <c r="M90" s="226"/>
      <c r="N90" s="226"/>
      <c r="O90" s="226"/>
      <c r="P90" s="226"/>
      <c r="Q90" s="226"/>
      <c r="R90" s="226"/>
      <c r="S90" s="226"/>
      <c r="T90" s="226"/>
      <c r="U90" s="226"/>
      <c r="V90" s="226"/>
    </row>
    <row r="91" spans="1:22" x14ac:dyDescent="0.25">
      <c r="A91" s="159" t="s">
        <v>109</v>
      </c>
      <c r="B91" s="366">
        <f t="shared" si="1"/>
        <v>1</v>
      </c>
      <c r="C91" s="367">
        <f t="shared" si="1"/>
        <v>1</v>
      </c>
      <c r="D91" s="367">
        <f t="shared" si="1"/>
        <v>1</v>
      </c>
      <c r="E91" s="367">
        <f t="shared" si="1"/>
        <v>1</v>
      </c>
      <c r="F91" s="367">
        <f t="shared" si="1"/>
        <v>1</v>
      </c>
      <c r="G91" s="367">
        <f t="shared" si="1"/>
        <v>1</v>
      </c>
      <c r="H91" s="367">
        <f t="shared" si="1"/>
        <v>1</v>
      </c>
      <c r="I91" s="367">
        <f t="shared" si="1"/>
        <v>1</v>
      </c>
      <c r="J91" s="367">
        <f t="shared" si="1"/>
        <v>1</v>
      </c>
      <c r="K91" s="366">
        <f t="shared" si="1"/>
        <v>1</v>
      </c>
      <c r="M91" s="226"/>
      <c r="N91" s="226"/>
      <c r="O91" s="226"/>
      <c r="P91" s="226"/>
      <c r="Q91" s="226"/>
      <c r="R91" s="226"/>
      <c r="S91" s="226"/>
      <c r="T91" s="226"/>
      <c r="U91" s="226"/>
      <c r="V91" s="226"/>
    </row>
    <row r="92" spans="1:22" x14ac:dyDescent="0.25">
      <c r="A92" s="159" t="s">
        <v>110</v>
      </c>
      <c r="B92" s="366">
        <f t="shared" si="1"/>
        <v>0.85600931790056056</v>
      </c>
      <c r="C92" s="367">
        <f t="shared" si="1"/>
        <v>0.9747660311958406</v>
      </c>
      <c r="D92" s="367">
        <f t="shared" si="1"/>
        <v>0.96900237529691213</v>
      </c>
      <c r="E92" s="367">
        <f t="shared" si="1"/>
        <v>0.99424797613975291</v>
      </c>
      <c r="F92" s="367">
        <f t="shared" si="1"/>
        <v>0.99926727539172588</v>
      </c>
      <c r="G92" s="367">
        <f t="shared" si="1"/>
        <v>0.9878688033548001</v>
      </c>
      <c r="H92" s="367">
        <f t="shared" si="1"/>
        <v>0.98874881388098146</v>
      </c>
      <c r="I92" s="367">
        <f t="shared" si="1"/>
        <v>0.99199032163864664</v>
      </c>
      <c r="J92" s="367">
        <f t="shared" si="1"/>
        <v>0.99591221177124256</v>
      </c>
      <c r="K92" s="366">
        <f t="shared" si="1"/>
        <v>0.99722361469941778</v>
      </c>
      <c r="M92" s="226"/>
      <c r="N92" s="226"/>
      <c r="O92" s="226"/>
      <c r="P92" s="226"/>
      <c r="Q92" s="226"/>
      <c r="R92" s="226"/>
      <c r="S92" s="226"/>
      <c r="T92" s="226"/>
      <c r="U92" s="226"/>
      <c r="V92" s="226"/>
    </row>
    <row r="93" spans="1:22" x14ac:dyDescent="0.25">
      <c r="A93" s="159" t="s">
        <v>111</v>
      </c>
      <c r="B93" s="366">
        <f t="shared" si="1"/>
        <v>1</v>
      </c>
      <c r="C93" s="367">
        <f t="shared" si="1"/>
        <v>1</v>
      </c>
      <c r="D93" s="367">
        <f t="shared" si="1"/>
        <v>1</v>
      </c>
      <c r="E93" s="367">
        <f t="shared" si="1"/>
        <v>1</v>
      </c>
      <c r="F93" s="367">
        <f t="shared" si="1"/>
        <v>1</v>
      </c>
      <c r="G93" s="367">
        <f t="shared" si="1"/>
        <v>1</v>
      </c>
      <c r="H93" s="367">
        <f t="shared" si="1"/>
        <v>1</v>
      </c>
      <c r="I93" s="367">
        <f t="shared" si="1"/>
        <v>1</v>
      </c>
      <c r="J93" s="367">
        <f t="shared" si="1"/>
        <v>1</v>
      </c>
      <c r="K93" s="366">
        <f t="shared" si="1"/>
        <v>1</v>
      </c>
      <c r="M93" s="226"/>
      <c r="N93" s="226"/>
      <c r="O93" s="226"/>
      <c r="P93" s="226"/>
      <c r="Q93" s="226"/>
      <c r="R93" s="226"/>
      <c r="S93" s="226"/>
      <c r="T93" s="226"/>
      <c r="U93" s="226"/>
      <c r="V93" s="226"/>
    </row>
    <row r="94" spans="1:22" x14ac:dyDescent="0.25">
      <c r="A94" s="159" t="s">
        <v>112</v>
      </c>
      <c r="B94" s="366">
        <f t="shared" si="1"/>
        <v>0.82796892341842399</v>
      </c>
      <c r="C94" s="367">
        <f t="shared" si="1"/>
        <v>0.62677484787018256</v>
      </c>
      <c r="D94" s="367">
        <f t="shared" si="1"/>
        <v>0.72350674373795765</v>
      </c>
      <c r="E94" s="367">
        <f t="shared" si="1"/>
        <v>0.64572192513368987</v>
      </c>
      <c r="F94" s="367">
        <f t="shared" si="1"/>
        <v>0.93829113924050633</v>
      </c>
      <c r="G94" s="367">
        <f t="shared" si="1"/>
        <v>0.93421052631578949</v>
      </c>
      <c r="H94" s="367">
        <f t="shared" si="1"/>
        <v>1</v>
      </c>
      <c r="I94" s="367">
        <f t="shared" si="1"/>
        <v>0.92996108949416345</v>
      </c>
      <c r="J94" s="367">
        <f t="shared" si="1"/>
        <v>0.82936918304033092</v>
      </c>
      <c r="K94" s="366">
        <f t="shared" si="1"/>
        <v>0.83441258094357074</v>
      </c>
      <c r="M94" s="226"/>
      <c r="N94" s="226"/>
      <c r="O94" s="226"/>
      <c r="P94" s="226"/>
      <c r="Q94" s="226"/>
      <c r="R94" s="226"/>
      <c r="S94" s="226"/>
      <c r="T94" s="226"/>
      <c r="U94" s="226"/>
      <c r="V94" s="226"/>
    </row>
    <row r="95" spans="1:22" x14ac:dyDescent="0.25">
      <c r="A95" s="159" t="s">
        <v>113</v>
      </c>
      <c r="B95" s="366">
        <f t="shared" si="1"/>
        <v>0.60991186613871506</v>
      </c>
      <c r="C95" s="367">
        <f t="shared" si="1"/>
        <v>0.55323009920154853</v>
      </c>
      <c r="D95" s="367">
        <f t="shared" si="1"/>
        <v>0.84972432363123473</v>
      </c>
      <c r="E95" s="367">
        <f t="shared" si="1"/>
        <v>1</v>
      </c>
      <c r="F95" s="367">
        <f t="shared" si="1"/>
        <v>1</v>
      </c>
      <c r="G95" s="367">
        <f t="shared" si="1"/>
        <v>1</v>
      </c>
      <c r="H95" s="367">
        <f t="shared" si="1"/>
        <v>1</v>
      </c>
      <c r="I95" s="367">
        <f t="shared" si="1"/>
        <v>1</v>
      </c>
      <c r="J95" s="367">
        <f t="shared" si="1"/>
        <v>1</v>
      </c>
      <c r="K95" s="366">
        <f t="shared" si="1"/>
        <v>1</v>
      </c>
      <c r="M95" s="226"/>
      <c r="N95" s="226"/>
      <c r="O95" s="226"/>
      <c r="P95" s="226"/>
      <c r="Q95" s="226"/>
      <c r="R95" s="226"/>
      <c r="S95" s="226"/>
      <c r="T95" s="226"/>
      <c r="U95" s="226"/>
      <c r="V95" s="226"/>
    </row>
    <row r="96" spans="1:22" x14ac:dyDescent="0.25">
      <c r="A96" s="159" t="s">
        <v>114</v>
      </c>
      <c r="B96" s="366">
        <f t="shared" si="1"/>
        <v>0.93471953578336553</v>
      </c>
      <c r="C96" s="367">
        <f t="shared" si="1"/>
        <v>0.72662498182346957</v>
      </c>
      <c r="D96" s="367">
        <f t="shared" si="1"/>
        <v>0.75301591833821113</v>
      </c>
      <c r="E96" s="367">
        <f t="shared" si="1"/>
        <v>0.99871503410101814</v>
      </c>
      <c r="F96" s="367">
        <f t="shared" si="1"/>
        <v>0.99977554990273831</v>
      </c>
      <c r="G96" s="367">
        <f t="shared" si="1"/>
        <v>1</v>
      </c>
      <c r="H96" s="367">
        <f t="shared" si="1"/>
        <v>1</v>
      </c>
      <c r="I96" s="367">
        <f t="shared" si="1"/>
        <v>1</v>
      </c>
      <c r="J96" s="367">
        <f t="shared" si="1"/>
        <v>1</v>
      </c>
      <c r="K96" s="366">
        <f t="shared" si="1"/>
        <v>1</v>
      </c>
      <c r="M96" s="226"/>
      <c r="N96" s="226"/>
      <c r="O96" s="226"/>
      <c r="P96" s="226"/>
      <c r="Q96" s="226"/>
      <c r="R96" s="226"/>
      <c r="S96" s="226"/>
      <c r="T96" s="226"/>
      <c r="U96" s="226"/>
      <c r="V96" s="226"/>
    </row>
    <row r="97" spans="1:22" x14ac:dyDescent="0.25">
      <c r="A97" s="159" t="s">
        <v>115</v>
      </c>
      <c r="B97" s="366">
        <f t="shared" si="1"/>
        <v>0.63919532770927967</v>
      </c>
      <c r="C97" s="367">
        <f t="shared" si="1"/>
        <v>0.56755290287574611</v>
      </c>
      <c r="D97" s="367">
        <f t="shared" si="1"/>
        <v>0.65210245171894266</v>
      </c>
      <c r="E97" s="367">
        <f t="shared" si="1"/>
        <v>1</v>
      </c>
      <c r="F97" s="367">
        <f t="shared" si="1"/>
        <v>1</v>
      </c>
      <c r="G97" s="367">
        <f t="shared" si="1"/>
        <v>1</v>
      </c>
      <c r="H97" s="367">
        <f t="shared" si="1"/>
        <v>1</v>
      </c>
      <c r="I97" s="367">
        <f t="shared" si="1"/>
        <v>1</v>
      </c>
      <c r="J97" s="367">
        <f t="shared" si="1"/>
        <v>1</v>
      </c>
      <c r="K97" s="366">
        <f t="shared" si="1"/>
        <v>1</v>
      </c>
      <c r="M97" s="226"/>
      <c r="N97" s="226"/>
      <c r="O97" s="226"/>
      <c r="P97" s="226"/>
      <c r="Q97" s="226"/>
      <c r="R97" s="226"/>
      <c r="S97" s="226"/>
      <c r="T97" s="226"/>
      <c r="U97" s="226"/>
      <c r="V97" s="226"/>
    </row>
    <row r="98" spans="1:22" x14ac:dyDescent="0.25">
      <c r="A98" s="159" t="s">
        <v>116</v>
      </c>
      <c r="B98" s="366">
        <f t="shared" si="1"/>
        <v>0.54672395273899033</v>
      </c>
      <c r="C98" s="367">
        <f t="shared" si="1"/>
        <v>0.40863246256969243</v>
      </c>
      <c r="D98" s="367">
        <f t="shared" si="1"/>
        <v>0.43357715903728172</v>
      </c>
      <c r="E98" s="367">
        <f t="shared" si="1"/>
        <v>0.70179887471273472</v>
      </c>
      <c r="F98" s="367">
        <f t="shared" si="1"/>
        <v>0.81282220753469925</v>
      </c>
      <c r="G98" s="367">
        <f t="shared" si="1"/>
        <v>0.77489670040122161</v>
      </c>
      <c r="H98" s="367">
        <f t="shared" si="1"/>
        <v>0.78367628341111584</v>
      </c>
      <c r="I98" s="367">
        <f t="shared" si="1"/>
        <v>0.78527901732162564</v>
      </c>
      <c r="J98" s="367">
        <f t="shared" si="1"/>
        <v>0.92709861099128632</v>
      </c>
      <c r="K98" s="366">
        <f t="shared" si="1"/>
        <v>0.88975111195230439</v>
      </c>
      <c r="M98" s="226"/>
      <c r="N98" s="226"/>
      <c r="O98" s="226"/>
      <c r="P98" s="226"/>
      <c r="Q98" s="226"/>
      <c r="R98" s="226"/>
      <c r="S98" s="226"/>
      <c r="T98" s="226"/>
      <c r="U98" s="226"/>
      <c r="V98" s="226"/>
    </row>
    <row r="99" spans="1:22" x14ac:dyDescent="0.25">
      <c r="A99" s="159" t="s">
        <v>117</v>
      </c>
      <c r="B99" s="366">
        <f t="shared" si="1"/>
        <v>1</v>
      </c>
      <c r="C99" s="367">
        <f t="shared" si="1"/>
        <v>1</v>
      </c>
      <c r="D99" s="367">
        <f t="shared" si="1"/>
        <v>1</v>
      </c>
      <c r="E99" s="367">
        <f t="shared" si="1"/>
        <v>1</v>
      </c>
      <c r="F99" s="367">
        <f t="shared" si="1"/>
        <v>1</v>
      </c>
      <c r="G99" s="367">
        <f t="shared" si="1"/>
        <v>1</v>
      </c>
      <c r="H99" s="367">
        <f t="shared" si="1"/>
        <v>1</v>
      </c>
      <c r="I99" s="367">
        <f t="shared" si="1"/>
        <v>1</v>
      </c>
      <c r="J99" s="367">
        <f t="shared" si="1"/>
        <v>1</v>
      </c>
      <c r="K99" s="366">
        <f t="shared" si="1"/>
        <v>1</v>
      </c>
      <c r="M99" s="226"/>
      <c r="N99" s="226"/>
      <c r="O99" s="226"/>
      <c r="P99" s="226"/>
      <c r="Q99" s="226"/>
      <c r="R99" s="226"/>
      <c r="S99" s="226"/>
      <c r="T99" s="226"/>
      <c r="U99" s="226"/>
      <c r="V99" s="226"/>
    </row>
    <row r="100" spans="1:22" x14ac:dyDescent="0.25">
      <c r="A100" s="159" t="s">
        <v>118</v>
      </c>
      <c r="B100" s="366">
        <f t="shared" si="1"/>
        <v>1</v>
      </c>
      <c r="C100" s="367">
        <f t="shared" si="1"/>
        <v>1</v>
      </c>
      <c r="D100" s="367">
        <f t="shared" si="1"/>
        <v>1</v>
      </c>
      <c r="E100" s="367">
        <f t="shared" si="1"/>
        <v>1</v>
      </c>
      <c r="F100" s="367">
        <f t="shared" si="1"/>
        <v>1</v>
      </c>
      <c r="G100" s="367">
        <f t="shared" si="1"/>
        <v>1</v>
      </c>
      <c r="H100" s="367">
        <f t="shared" si="1"/>
        <v>1</v>
      </c>
      <c r="I100" s="367">
        <f t="shared" si="1"/>
        <v>1</v>
      </c>
      <c r="J100" s="367">
        <f t="shared" si="1"/>
        <v>1</v>
      </c>
      <c r="K100" s="366">
        <f t="shared" si="1"/>
        <v>1</v>
      </c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</row>
    <row r="101" spans="1:22" x14ac:dyDescent="0.25">
      <c r="A101" s="159" t="s">
        <v>119</v>
      </c>
      <c r="B101" s="366">
        <f t="shared" ref="B101:K104" si="2">B77/B53</f>
        <v>1</v>
      </c>
      <c r="C101" s="367">
        <f t="shared" si="2"/>
        <v>1</v>
      </c>
      <c r="D101" s="367">
        <f t="shared" si="2"/>
        <v>1</v>
      </c>
      <c r="E101" s="367">
        <f t="shared" si="2"/>
        <v>1</v>
      </c>
      <c r="F101" s="367">
        <f t="shared" si="2"/>
        <v>1</v>
      </c>
      <c r="G101" s="367">
        <f t="shared" si="2"/>
        <v>1</v>
      </c>
      <c r="H101" s="367">
        <f t="shared" si="2"/>
        <v>1</v>
      </c>
      <c r="I101" s="367">
        <f t="shared" si="2"/>
        <v>1</v>
      </c>
      <c r="J101" s="367">
        <f t="shared" si="2"/>
        <v>1</v>
      </c>
      <c r="K101" s="366">
        <f t="shared" si="2"/>
        <v>1</v>
      </c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</row>
    <row r="102" spans="1:22" x14ac:dyDescent="0.25">
      <c r="A102" s="159" t="s">
        <v>243</v>
      </c>
      <c r="B102" s="366">
        <f t="shared" si="2"/>
        <v>1</v>
      </c>
      <c r="C102" s="367">
        <f t="shared" si="2"/>
        <v>1</v>
      </c>
      <c r="D102" s="367">
        <f t="shared" si="2"/>
        <v>1</v>
      </c>
      <c r="E102" s="367">
        <f t="shared" si="2"/>
        <v>1</v>
      </c>
      <c r="F102" s="367">
        <f t="shared" si="2"/>
        <v>1</v>
      </c>
      <c r="G102" s="367">
        <f t="shared" si="2"/>
        <v>1</v>
      </c>
      <c r="H102" s="367">
        <f t="shared" si="2"/>
        <v>1</v>
      </c>
      <c r="I102" s="367">
        <f t="shared" si="2"/>
        <v>1</v>
      </c>
      <c r="J102" s="367">
        <f t="shared" si="2"/>
        <v>1</v>
      </c>
      <c r="K102" s="366">
        <f t="shared" si="2"/>
        <v>1</v>
      </c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</row>
    <row r="103" spans="1:22" x14ac:dyDescent="0.25">
      <c r="A103" s="159" t="s">
        <v>121</v>
      </c>
      <c r="B103" s="366">
        <f t="shared" si="2"/>
        <v>0.69729943614600853</v>
      </c>
      <c r="C103" s="367">
        <f t="shared" si="2"/>
        <v>0.81647423746338099</v>
      </c>
      <c r="D103" s="367">
        <f t="shared" si="2"/>
        <v>0.90165648118366037</v>
      </c>
      <c r="E103" s="367">
        <f t="shared" si="2"/>
        <v>0.98773797999354629</v>
      </c>
      <c r="F103" s="367">
        <f t="shared" si="2"/>
        <v>0.99107553592786823</v>
      </c>
      <c r="G103" s="367">
        <f t="shared" si="2"/>
        <v>1</v>
      </c>
      <c r="H103" s="367">
        <f t="shared" si="2"/>
        <v>0.99221258831085424</v>
      </c>
      <c r="I103" s="367">
        <f t="shared" si="2"/>
        <v>0.98676035502958581</v>
      </c>
      <c r="J103" s="367">
        <f t="shared" si="2"/>
        <v>0.95731536085369273</v>
      </c>
      <c r="K103" s="366">
        <f t="shared" si="2"/>
        <v>0.93850967371176808</v>
      </c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</row>
    <row r="104" spans="1:22" x14ac:dyDescent="0.25">
      <c r="A104" s="298" t="s">
        <v>59</v>
      </c>
      <c r="B104" s="368">
        <f t="shared" si="2"/>
        <v>0.75120073235268303</v>
      </c>
      <c r="C104" s="368">
        <f t="shared" si="2"/>
        <v>0.76500306090268799</v>
      </c>
      <c r="D104" s="368">
        <f t="shared" si="2"/>
        <v>0.78939494584837544</v>
      </c>
      <c r="E104" s="368">
        <f t="shared" si="2"/>
        <v>0.93666585780150446</v>
      </c>
      <c r="F104" s="368">
        <f t="shared" si="2"/>
        <v>0.95690134279926142</v>
      </c>
      <c r="G104" s="368">
        <f t="shared" si="2"/>
        <v>0.9763311677712122</v>
      </c>
      <c r="H104" s="368">
        <f t="shared" si="2"/>
        <v>0.97487206141052296</v>
      </c>
      <c r="I104" s="368">
        <f t="shared" si="2"/>
        <v>0.97696976467083707</v>
      </c>
      <c r="J104" s="368">
        <f t="shared" si="2"/>
        <v>0.98869805184990045</v>
      </c>
      <c r="K104" s="368">
        <f t="shared" si="2"/>
        <v>0.97955329533014357</v>
      </c>
    </row>
    <row r="106" spans="1:22" x14ac:dyDescent="0.2">
      <c r="A106" s="340" t="s">
        <v>240</v>
      </c>
    </row>
    <row r="108" spans="1:22" x14ac:dyDescent="0.25">
      <c r="A108" s="478" t="s">
        <v>300</v>
      </c>
    </row>
  </sheetData>
  <mergeCells count="6">
    <mergeCell ref="B34:K34"/>
    <mergeCell ref="B58:K58"/>
    <mergeCell ref="B82:K82"/>
    <mergeCell ref="A82:A83"/>
    <mergeCell ref="A58:A59"/>
    <mergeCell ref="A34:A35"/>
  </mergeCells>
  <hyperlinks>
    <hyperlink ref="A108" location="Indice!A1" display="Indice" xr:uid="{635B6515-1DCD-4249-961F-FF5FF00DA601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9B813-94BA-492D-BEF9-A01262CD9FEC}">
  <sheetPr codeName="Foglio22"/>
  <dimension ref="A2:H12"/>
  <sheetViews>
    <sheetView zoomScaleNormal="100" workbookViewId="0"/>
  </sheetViews>
  <sheetFormatPr defaultRowHeight="15" x14ac:dyDescent="0.25"/>
  <cols>
    <col min="1" max="1" width="34.140625" bestFit="1" customWidth="1"/>
    <col min="2" max="2" width="19.7109375" customWidth="1"/>
    <col min="3" max="8" width="18.140625" customWidth="1"/>
  </cols>
  <sheetData>
    <row r="2" spans="1:8" x14ac:dyDescent="0.25">
      <c r="A2" s="370" t="s">
        <v>246</v>
      </c>
      <c r="B2" s="370">
        <v>2015</v>
      </c>
      <c r="C2" s="370">
        <v>2016</v>
      </c>
      <c r="D2" s="370">
        <v>2017</v>
      </c>
      <c r="E2" s="370">
        <v>2018</v>
      </c>
      <c r="F2" s="370">
        <v>2019</v>
      </c>
      <c r="G2" s="370">
        <v>2020</v>
      </c>
      <c r="H2" s="370">
        <v>2021</v>
      </c>
    </row>
    <row r="3" spans="1:8" x14ac:dyDescent="0.25">
      <c r="A3" s="16" t="s">
        <v>247</v>
      </c>
      <c r="B3" s="371">
        <v>1539543418.4700003</v>
      </c>
      <c r="C3" s="371">
        <v>1664985179.8599999</v>
      </c>
      <c r="D3" s="371">
        <v>1478460540.5800004</v>
      </c>
      <c r="E3" s="371">
        <v>1493201723.6099999</v>
      </c>
      <c r="F3" s="371">
        <v>1582881826.8099999</v>
      </c>
      <c r="G3" s="371">
        <v>1518898979.7900002</v>
      </c>
      <c r="H3" s="371">
        <v>1488439058.3800001</v>
      </c>
    </row>
    <row r="4" spans="1:8" x14ac:dyDescent="0.25">
      <c r="A4" s="16" t="s">
        <v>248</v>
      </c>
      <c r="B4" s="372">
        <v>1525523</v>
      </c>
      <c r="C4" s="6">
        <v>1508560</v>
      </c>
      <c r="D4" s="6">
        <v>1515627</v>
      </c>
      <c r="E4" s="6">
        <v>1528979</v>
      </c>
      <c r="F4" s="6">
        <v>1538221</v>
      </c>
      <c r="G4" s="6">
        <v>1554264</v>
      </c>
      <c r="H4" s="6">
        <v>1594861</v>
      </c>
    </row>
    <row r="5" spans="1:8" x14ac:dyDescent="0.25">
      <c r="A5" s="16" t="s">
        <v>249</v>
      </c>
      <c r="B5" s="372">
        <v>167965</v>
      </c>
      <c r="C5" s="6">
        <v>141395</v>
      </c>
      <c r="D5" s="6">
        <v>177730</v>
      </c>
      <c r="E5" s="6">
        <v>349358</v>
      </c>
      <c r="F5" s="6">
        <v>388429</v>
      </c>
      <c r="G5" s="6">
        <v>415347</v>
      </c>
      <c r="H5" s="6">
        <v>547766</v>
      </c>
    </row>
    <row r="6" spans="1:8" x14ac:dyDescent="0.25">
      <c r="A6" s="16" t="s">
        <v>250</v>
      </c>
      <c r="B6" s="85">
        <v>0.11</v>
      </c>
      <c r="C6" s="86">
        <v>9.4E-2</v>
      </c>
      <c r="D6" s="86">
        <v>0.11700000000000001</v>
      </c>
      <c r="E6" s="86">
        <v>0.22800000000000001</v>
      </c>
      <c r="F6" s="86">
        <v>0.253</v>
      </c>
      <c r="G6" s="86">
        <v>0.26700000000000002</v>
      </c>
      <c r="H6" s="86">
        <v>0.34300000000000003</v>
      </c>
    </row>
    <row r="7" spans="1:8" x14ac:dyDescent="0.25">
      <c r="A7" s="16" t="s">
        <v>251</v>
      </c>
      <c r="B7" s="373">
        <v>1134.0535126086695</v>
      </c>
      <c r="C7" s="374">
        <v>1217.8377736849611</v>
      </c>
      <c r="D7" s="374">
        <v>1105.0630508776089</v>
      </c>
      <c r="E7" s="374">
        <v>1265.8317574966875</v>
      </c>
      <c r="F7" s="374">
        <v>1376.6679771732627</v>
      </c>
      <c r="G7" s="374">
        <v>1333.6344788865213</v>
      </c>
      <c r="H7" s="374">
        <v>1421.4938075150776</v>
      </c>
    </row>
    <row r="9" spans="1:8" x14ac:dyDescent="0.25">
      <c r="A9" s="369" t="s">
        <v>252</v>
      </c>
    </row>
    <row r="10" spans="1:8" x14ac:dyDescent="0.25">
      <c r="A10" s="369" t="s">
        <v>253</v>
      </c>
    </row>
    <row r="12" spans="1:8" x14ac:dyDescent="0.25">
      <c r="A12" s="478" t="s">
        <v>300</v>
      </c>
    </row>
  </sheetData>
  <hyperlinks>
    <hyperlink ref="A12" location="Indice!A1" display="Indice" xr:uid="{A8D6E296-59A8-42D4-B6F6-2C14F407042A}"/>
  </hyperlink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309D7-9276-4071-90A2-44AB85BEBB5C}">
  <sheetPr codeName="Foglio2"/>
  <dimension ref="A2:G11"/>
  <sheetViews>
    <sheetView zoomScaleNormal="100" workbookViewId="0"/>
  </sheetViews>
  <sheetFormatPr defaultRowHeight="15" x14ac:dyDescent="0.25"/>
  <cols>
    <col min="1" max="1" width="23.7109375" customWidth="1"/>
    <col min="2" max="7" width="14.85546875" customWidth="1"/>
  </cols>
  <sheetData>
    <row r="2" spans="1:7" x14ac:dyDescent="0.25">
      <c r="A2" s="77" t="s">
        <v>48</v>
      </c>
      <c r="B2" s="78" t="s">
        <v>49</v>
      </c>
      <c r="C2" s="79" t="s">
        <v>50</v>
      </c>
      <c r="D2" s="78" t="s">
        <v>51</v>
      </c>
      <c r="E2" s="109" t="s">
        <v>52</v>
      </c>
      <c r="F2" s="78" t="s">
        <v>53</v>
      </c>
      <c r="G2" s="78" t="s">
        <v>54</v>
      </c>
    </row>
    <row r="3" spans="1:7" x14ac:dyDescent="0.25">
      <c r="A3" s="386" t="s">
        <v>55</v>
      </c>
      <c r="B3" s="387">
        <v>1224318</v>
      </c>
      <c r="C3" s="388">
        <v>0.62802253522860696</v>
      </c>
      <c r="D3" s="387">
        <v>1124131</v>
      </c>
      <c r="E3" s="388">
        <v>0.63617765171408391</v>
      </c>
      <c r="F3" s="389">
        <v>100187</v>
      </c>
      <c r="G3" s="390">
        <v>8.9123954414565568E-2</v>
      </c>
    </row>
    <row r="4" spans="1:7" x14ac:dyDescent="0.25">
      <c r="A4" s="386" t="s">
        <v>56</v>
      </c>
      <c r="B4" s="270">
        <v>307815</v>
      </c>
      <c r="C4" s="391">
        <v>0.15789587074713732</v>
      </c>
      <c r="D4" s="270">
        <v>331856</v>
      </c>
      <c r="E4" s="391">
        <v>0.18780673318966298</v>
      </c>
      <c r="F4" s="392">
        <v>-24041</v>
      </c>
      <c r="G4" s="393">
        <v>-7.2444072127669831E-2</v>
      </c>
    </row>
    <row r="5" spans="1:7" x14ac:dyDescent="0.25">
      <c r="A5" s="386" t="s">
        <v>57</v>
      </c>
      <c r="B5" s="270">
        <v>416576</v>
      </c>
      <c r="C5" s="391">
        <v>0.21368559119068101</v>
      </c>
      <c r="D5" s="270">
        <v>289121</v>
      </c>
      <c r="E5" s="391">
        <v>0.1636217832630073</v>
      </c>
      <c r="F5" s="392">
        <v>127455</v>
      </c>
      <c r="G5" s="393">
        <v>0.440836189692205</v>
      </c>
    </row>
    <row r="6" spans="1:7" x14ac:dyDescent="0.25">
      <c r="A6" s="386" t="s">
        <v>58</v>
      </c>
      <c r="B6" s="270">
        <v>772</v>
      </c>
      <c r="C6" s="391">
        <v>3.9600283357467961E-4</v>
      </c>
      <c r="D6" s="270">
        <v>21900</v>
      </c>
      <c r="E6" s="391">
        <v>1.2393831833245803E-2</v>
      </c>
      <c r="F6" s="392">
        <v>-21128</v>
      </c>
      <c r="G6" s="393">
        <v>-0.96474885844748859</v>
      </c>
    </row>
    <row r="7" spans="1:7" x14ac:dyDescent="0.25">
      <c r="A7" s="273" t="s">
        <v>59</v>
      </c>
      <c r="B7" s="274">
        <v>1949481</v>
      </c>
      <c r="C7" s="275">
        <v>1</v>
      </c>
      <c r="D7" s="274">
        <v>1767008</v>
      </c>
      <c r="E7" s="275">
        <v>1</v>
      </c>
      <c r="F7" s="276">
        <v>182473</v>
      </c>
      <c r="G7" s="277">
        <v>0.10326665187707129</v>
      </c>
    </row>
    <row r="8" spans="1:7" x14ac:dyDescent="0.25">
      <c r="A8" t="s">
        <v>60</v>
      </c>
    </row>
    <row r="9" spans="1:7" x14ac:dyDescent="0.25">
      <c r="A9" s="272" t="s">
        <v>47</v>
      </c>
    </row>
    <row r="11" spans="1:7" x14ac:dyDescent="0.25">
      <c r="A11" s="478" t="s">
        <v>300</v>
      </c>
    </row>
  </sheetData>
  <hyperlinks>
    <hyperlink ref="A11" location="Indice!A1" display="Indice" xr:uid="{24F160A6-66DB-485A-BD01-D90B9807B626}"/>
  </hyperlinks>
  <pageMargins left="0.7" right="0.7" top="0.75" bottom="0.75" header="0.3" footer="0.3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01F15-BA6F-4A19-BE68-E4C2EB14A608}">
  <sheetPr codeName="Foglio23"/>
  <dimension ref="A2:K14"/>
  <sheetViews>
    <sheetView zoomScaleNormal="100" workbookViewId="0"/>
  </sheetViews>
  <sheetFormatPr defaultColWidth="9.140625" defaultRowHeight="15" x14ac:dyDescent="0.25"/>
  <cols>
    <col min="1" max="1" width="20.42578125" style="4" customWidth="1"/>
    <col min="2" max="2" width="18.42578125" style="4" bestFit="1" customWidth="1"/>
    <col min="3" max="3" width="24.42578125" style="4" customWidth="1"/>
    <col min="4" max="4" width="23.28515625" style="4" customWidth="1"/>
    <col min="5" max="6" width="18.42578125" style="4" bestFit="1" customWidth="1"/>
    <col min="7" max="7" width="25.5703125" style="4" customWidth="1"/>
    <col min="8" max="8" width="16.85546875" style="4" bestFit="1" customWidth="1"/>
    <col min="9" max="16384" width="9.140625" style="4"/>
  </cols>
  <sheetData>
    <row r="2" spans="1:11" x14ac:dyDescent="0.25">
      <c r="A2" s="468" t="s">
        <v>254</v>
      </c>
      <c r="B2" s="469">
        <v>2021</v>
      </c>
      <c r="C2" s="470"/>
      <c r="D2" s="469">
        <v>2016</v>
      </c>
      <c r="E2" s="470"/>
      <c r="F2" s="469">
        <v>2015</v>
      </c>
      <c r="G2" s="470"/>
    </row>
    <row r="3" spans="1:11" ht="46.5" customHeight="1" x14ac:dyDescent="0.25">
      <c r="A3" s="468"/>
      <c r="B3" s="375" t="s">
        <v>255</v>
      </c>
      <c r="C3" s="375" t="s">
        <v>256</v>
      </c>
      <c r="D3" s="375" t="s">
        <v>255</v>
      </c>
      <c r="E3" s="375" t="s">
        <v>256</v>
      </c>
      <c r="F3" s="375" t="s">
        <v>255</v>
      </c>
      <c r="G3" s="375" t="s">
        <v>256</v>
      </c>
    </row>
    <row r="4" spans="1:11" x14ac:dyDescent="0.25">
      <c r="A4" s="16" t="s">
        <v>82</v>
      </c>
      <c r="B4" s="227">
        <v>0.29557789700516818</v>
      </c>
      <c r="C4" s="259">
        <v>1625.5359637691563</v>
      </c>
      <c r="D4" s="260">
        <v>7.561469499237701E-2</v>
      </c>
      <c r="E4" s="259">
        <v>1478.1607211745115</v>
      </c>
      <c r="F4" s="260">
        <v>8.2205221672826304E-2</v>
      </c>
      <c r="G4" s="259">
        <v>1405.1141297326367</v>
      </c>
      <c r="K4" s="54"/>
    </row>
    <row r="5" spans="1:11" x14ac:dyDescent="0.25">
      <c r="A5" s="16" t="s">
        <v>83</v>
      </c>
      <c r="B5" s="227">
        <v>0.2646936986696124</v>
      </c>
      <c r="C5" s="259">
        <v>1598.73208755006</v>
      </c>
      <c r="D5" s="260">
        <v>0.10437328702994399</v>
      </c>
      <c r="E5" s="259">
        <v>1459.4195416617565</v>
      </c>
      <c r="F5" s="260">
        <v>0.1244439394565412</v>
      </c>
      <c r="G5" s="259">
        <v>1345.90906407176</v>
      </c>
      <c r="I5" s="54"/>
      <c r="J5" s="54"/>
      <c r="K5" s="54"/>
    </row>
    <row r="6" spans="1:11" x14ac:dyDescent="0.25">
      <c r="A6" s="16" t="s">
        <v>84</v>
      </c>
      <c r="B6" s="227">
        <v>0.34422635697897352</v>
      </c>
      <c r="C6" s="259">
        <v>1319.9404073457224</v>
      </c>
      <c r="D6" s="260">
        <v>9.7146813196397813E-2</v>
      </c>
      <c r="E6" s="259">
        <v>1177.4262828230378</v>
      </c>
      <c r="F6" s="260">
        <v>0.11092510037829183</v>
      </c>
      <c r="G6" s="259">
        <v>1099.7877770387649</v>
      </c>
      <c r="K6" s="54"/>
    </row>
    <row r="7" spans="1:11" x14ac:dyDescent="0.25">
      <c r="A7" s="16" t="s">
        <v>85</v>
      </c>
      <c r="B7" s="227">
        <v>0.42441591171283655</v>
      </c>
      <c r="C7" s="259">
        <v>1195.8478548400803</v>
      </c>
      <c r="D7" s="260">
        <v>9.9042426590651211E-2</v>
      </c>
      <c r="E7" s="259">
        <v>929.47077817676916</v>
      </c>
      <c r="F7" s="260">
        <v>0.10979626368130085</v>
      </c>
      <c r="G7" s="259">
        <v>839.92198943241067</v>
      </c>
      <c r="K7" s="54"/>
    </row>
    <row r="8" spans="1:11" x14ac:dyDescent="0.25">
      <c r="A8" s="16" t="s">
        <v>86</v>
      </c>
      <c r="B8" s="227">
        <v>0.45435148639713152</v>
      </c>
      <c r="C8" s="259">
        <v>1068.2949668311576</v>
      </c>
      <c r="D8" s="260">
        <v>9.273142001157525E-2</v>
      </c>
      <c r="E8" s="259">
        <v>932.28965049607496</v>
      </c>
      <c r="F8" s="260">
        <v>0.14307255574276703</v>
      </c>
      <c r="G8" s="259">
        <v>921.03460652752722</v>
      </c>
      <c r="K8" s="54"/>
    </row>
    <row r="9" spans="1:11" x14ac:dyDescent="0.25">
      <c r="A9" s="229" t="s">
        <v>59</v>
      </c>
      <c r="B9" s="228">
        <v>0.3434568906004975</v>
      </c>
      <c r="C9" s="261">
        <v>1421.4938075150776</v>
      </c>
      <c r="D9" s="262">
        <v>9.3728456276183911E-2</v>
      </c>
      <c r="E9" s="261">
        <v>1217.8377736849611</v>
      </c>
      <c r="F9" s="262">
        <v>0.11010322361576981</v>
      </c>
      <c r="G9" s="261">
        <v>1134.0535126086695</v>
      </c>
      <c r="K9" s="54"/>
    </row>
    <row r="11" spans="1:11" x14ac:dyDescent="0.25">
      <c r="A11" s="369" t="s">
        <v>257</v>
      </c>
    </row>
    <row r="12" spans="1:11" x14ac:dyDescent="0.25">
      <c r="A12" s="369" t="s">
        <v>258</v>
      </c>
    </row>
    <row r="14" spans="1:11" x14ac:dyDescent="0.25">
      <c r="A14" s="478" t="s">
        <v>300</v>
      </c>
    </row>
  </sheetData>
  <mergeCells count="4">
    <mergeCell ref="A2:A3"/>
    <mergeCell ref="B2:C2"/>
    <mergeCell ref="D2:E2"/>
    <mergeCell ref="F2:G2"/>
  </mergeCells>
  <hyperlinks>
    <hyperlink ref="A14" location="Indice!A1" display="Indice" xr:uid="{13532D38-47FB-4509-A3C0-4CEC38DB9193}"/>
  </hyperlinks>
  <pageMargins left="0.7" right="0.7" top="0.75" bottom="0.75" header="0.3" footer="0.3"/>
  <pageSetup paperSize="9" orientation="portrait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1A7E5-B168-4B00-AF8D-147B7B59E78A}">
  <sheetPr codeName="Foglio30"/>
  <dimension ref="A10:N51"/>
  <sheetViews>
    <sheetView zoomScaleNormal="100" workbookViewId="0"/>
  </sheetViews>
  <sheetFormatPr defaultRowHeight="15" x14ac:dyDescent="0.25"/>
  <cols>
    <col min="1" max="5" width="17.5703125" style="9" customWidth="1"/>
    <col min="6" max="6" width="12.42578125" style="9" customWidth="1"/>
    <col min="7" max="7" width="11.85546875" style="9" customWidth="1"/>
    <col min="8" max="8" width="12.5703125" style="9" customWidth="1"/>
    <col min="9" max="10" width="13.28515625" style="9" bestFit="1" customWidth="1"/>
    <col min="11" max="11" width="13.42578125" style="9" bestFit="1" customWidth="1"/>
    <col min="12" max="12" width="13.28515625" style="9" bestFit="1" customWidth="1"/>
    <col min="13" max="16384" width="9.140625" style="9"/>
  </cols>
  <sheetData>
    <row r="10" spans="2:11" s="231" customFormat="1" x14ac:dyDescent="0.25">
      <c r="B10" s="232"/>
      <c r="D10" s="232"/>
      <c r="F10" s="232"/>
      <c r="K10" s="232"/>
    </row>
    <row r="11" spans="2:11" s="231" customFormat="1" x14ac:dyDescent="0.25">
      <c r="B11" s="233"/>
      <c r="C11" s="233"/>
      <c r="D11" s="233"/>
      <c r="E11" s="233"/>
      <c r="F11" s="233"/>
      <c r="G11" s="233"/>
      <c r="H11" s="233"/>
      <c r="I11" s="233"/>
      <c r="J11" s="233"/>
      <c r="K11" s="233"/>
    </row>
    <row r="12" spans="2:11" s="231" customFormat="1" x14ac:dyDescent="0.25">
      <c r="B12" s="234"/>
      <c r="C12" s="233"/>
      <c r="D12" s="233"/>
      <c r="E12" s="233"/>
      <c r="F12" s="233"/>
      <c r="G12" s="233"/>
      <c r="H12" s="233"/>
      <c r="I12" s="233"/>
      <c r="J12" s="233"/>
      <c r="K12" s="234"/>
    </row>
    <row r="13" spans="2:11" s="231" customFormat="1" x14ac:dyDescent="0.25">
      <c r="B13" s="233"/>
      <c r="C13" s="233"/>
      <c r="D13" s="233"/>
      <c r="E13" s="233"/>
      <c r="F13" s="233"/>
      <c r="G13" s="233"/>
      <c r="H13" s="233"/>
      <c r="I13" s="233"/>
      <c r="J13" s="233"/>
      <c r="K13" s="233"/>
    </row>
    <row r="14" spans="2:11" s="231" customFormat="1" x14ac:dyDescent="0.25">
      <c r="B14" s="233"/>
      <c r="C14" s="233"/>
      <c r="D14" s="233"/>
      <c r="E14" s="233"/>
      <c r="F14" s="233"/>
      <c r="G14" s="233"/>
      <c r="H14" s="233"/>
      <c r="I14" s="233"/>
      <c r="J14" s="233"/>
      <c r="K14" s="233"/>
    </row>
    <row r="15" spans="2:11" s="231" customFormat="1" x14ac:dyDescent="0.25">
      <c r="B15" s="233"/>
      <c r="C15" s="233"/>
      <c r="D15" s="233"/>
      <c r="E15" s="233"/>
      <c r="F15" s="233"/>
      <c r="G15" s="233"/>
      <c r="H15" s="233"/>
      <c r="I15" s="233"/>
      <c r="J15" s="233"/>
      <c r="K15" s="233"/>
    </row>
    <row r="16" spans="2:11" s="232" customFormat="1" x14ac:dyDescent="0.25">
      <c r="B16" s="235"/>
      <c r="C16" s="235"/>
      <c r="D16" s="235"/>
      <c r="E16" s="235"/>
      <c r="F16" s="235"/>
      <c r="G16" s="235"/>
      <c r="H16" s="235"/>
      <c r="I16" s="235"/>
      <c r="J16" s="235"/>
      <c r="K16" s="235"/>
    </row>
    <row r="22" spans="1:12" x14ac:dyDescent="0.25">
      <c r="A22" s="475" t="s">
        <v>259</v>
      </c>
      <c r="B22" s="474" t="s">
        <v>34</v>
      </c>
      <c r="C22" s="474"/>
      <c r="D22" s="474"/>
      <c r="E22" s="474"/>
      <c r="F22" s="474"/>
      <c r="G22" s="474"/>
      <c r="H22" s="474"/>
      <c r="I22" s="474"/>
      <c r="J22" s="474"/>
      <c r="K22" s="474"/>
      <c r="L22" s="474"/>
    </row>
    <row r="23" spans="1:12" s="230" customFormat="1" x14ac:dyDescent="0.25">
      <c r="A23" s="475"/>
      <c r="B23" s="376" t="s">
        <v>36</v>
      </c>
      <c r="C23" s="376" t="s">
        <v>37</v>
      </c>
      <c r="D23" s="376" t="s">
        <v>38</v>
      </c>
      <c r="E23" s="376" t="s">
        <v>39</v>
      </c>
      <c r="F23" s="376" t="s">
        <v>40</v>
      </c>
      <c r="G23" s="376" t="s">
        <v>41</v>
      </c>
      <c r="H23" s="376" t="s">
        <v>42</v>
      </c>
      <c r="I23" s="376" t="s">
        <v>43</v>
      </c>
      <c r="J23" s="376" t="s">
        <v>44</v>
      </c>
      <c r="K23" s="376" t="s">
        <v>45</v>
      </c>
      <c r="L23" s="376" t="s">
        <v>46</v>
      </c>
    </row>
    <row r="24" spans="1:12" x14ac:dyDescent="0.25">
      <c r="A24" s="16" t="s">
        <v>82</v>
      </c>
      <c r="B24" s="301">
        <v>332959</v>
      </c>
      <c r="C24" s="301">
        <v>332171</v>
      </c>
      <c r="D24" s="301">
        <v>334368</v>
      </c>
      <c r="E24" s="301">
        <v>336329</v>
      </c>
      <c r="F24" s="301">
        <v>339762</v>
      </c>
      <c r="G24" s="301">
        <v>347740</v>
      </c>
      <c r="H24" s="301">
        <v>359325</v>
      </c>
      <c r="I24" s="301">
        <v>364844</v>
      </c>
      <c r="J24" s="301">
        <v>376039</v>
      </c>
      <c r="K24" s="301">
        <v>385631</v>
      </c>
      <c r="L24" s="301">
        <v>387363</v>
      </c>
    </row>
    <row r="25" spans="1:12" x14ac:dyDescent="0.25">
      <c r="A25" s="16" t="s">
        <v>83</v>
      </c>
      <c r="B25" s="377">
        <v>303819</v>
      </c>
      <c r="C25" s="301">
        <v>297261</v>
      </c>
      <c r="D25" s="301">
        <v>293510</v>
      </c>
      <c r="E25" s="301">
        <v>290436</v>
      </c>
      <c r="F25" s="301">
        <v>293715</v>
      </c>
      <c r="G25" s="301">
        <v>296676</v>
      </c>
      <c r="H25" s="301">
        <v>305930</v>
      </c>
      <c r="I25" s="301">
        <v>312871</v>
      </c>
      <c r="J25" s="301">
        <v>320424</v>
      </c>
      <c r="K25" s="301">
        <v>333136</v>
      </c>
      <c r="L25" s="377">
        <v>343297</v>
      </c>
    </row>
    <row r="26" spans="1:12" x14ac:dyDescent="0.25">
      <c r="A26" s="16" t="s">
        <v>84</v>
      </c>
      <c r="B26" s="301">
        <v>398493</v>
      </c>
      <c r="C26" s="301">
        <v>383861</v>
      </c>
      <c r="D26" s="301">
        <v>374677</v>
      </c>
      <c r="E26" s="301">
        <v>370349</v>
      </c>
      <c r="F26" s="301">
        <v>366888</v>
      </c>
      <c r="G26" s="301">
        <v>370996</v>
      </c>
      <c r="H26" s="301">
        <v>369392</v>
      </c>
      <c r="I26" s="301">
        <v>370462</v>
      </c>
      <c r="J26" s="301">
        <v>371105</v>
      </c>
      <c r="K26" s="301">
        <v>381804</v>
      </c>
      <c r="L26" s="301">
        <v>385487</v>
      </c>
    </row>
    <row r="27" spans="1:12" x14ac:dyDescent="0.25">
      <c r="A27" s="16" t="s">
        <v>85</v>
      </c>
      <c r="B27" s="301">
        <v>411343</v>
      </c>
      <c r="C27" s="301">
        <v>397915</v>
      </c>
      <c r="D27" s="301">
        <v>386998</v>
      </c>
      <c r="E27" s="301">
        <v>375878</v>
      </c>
      <c r="F27" s="301">
        <v>361330</v>
      </c>
      <c r="G27" s="301">
        <v>355216</v>
      </c>
      <c r="H27" s="301">
        <v>350483</v>
      </c>
      <c r="I27" s="301">
        <v>347660</v>
      </c>
      <c r="J27" s="301">
        <v>343650</v>
      </c>
      <c r="K27" s="301">
        <v>347593</v>
      </c>
      <c r="L27" s="301">
        <v>341577</v>
      </c>
    </row>
    <row r="28" spans="1:12" x14ac:dyDescent="0.25">
      <c r="A28" s="16" t="s">
        <v>86</v>
      </c>
      <c r="B28" s="301">
        <v>175090</v>
      </c>
      <c r="C28" s="301">
        <v>167540</v>
      </c>
      <c r="D28" s="301">
        <v>159770</v>
      </c>
      <c r="E28" s="301">
        <v>152531</v>
      </c>
      <c r="F28" s="301">
        <v>146865</v>
      </c>
      <c r="G28" s="301">
        <v>144999</v>
      </c>
      <c r="H28" s="301">
        <v>143849</v>
      </c>
      <c r="I28" s="301">
        <v>142384</v>
      </c>
      <c r="J28" s="301">
        <v>143046</v>
      </c>
      <c r="K28" s="301">
        <v>146697</v>
      </c>
      <c r="L28" s="301">
        <v>144769</v>
      </c>
    </row>
    <row r="29" spans="1:12" x14ac:dyDescent="0.25">
      <c r="A29" s="378" t="s">
        <v>260</v>
      </c>
      <c r="B29" s="379">
        <v>1621704</v>
      </c>
      <c r="C29" s="379">
        <v>1578748</v>
      </c>
      <c r="D29" s="379">
        <v>1549323</v>
      </c>
      <c r="E29" s="379">
        <v>1525523</v>
      </c>
      <c r="F29" s="379">
        <v>1508560</v>
      </c>
      <c r="G29" s="379">
        <v>1515627</v>
      </c>
      <c r="H29" s="379">
        <v>1528979</v>
      </c>
      <c r="I29" s="379">
        <v>1538221</v>
      </c>
      <c r="J29" s="379">
        <v>1554264</v>
      </c>
      <c r="K29" s="379">
        <v>1594861</v>
      </c>
      <c r="L29" s="379">
        <v>1602493</v>
      </c>
    </row>
    <row r="30" spans="1:12" x14ac:dyDescent="0.25">
      <c r="A30" s="359"/>
      <c r="B30" s="359"/>
      <c r="C30" s="359"/>
      <c r="D30" s="359"/>
      <c r="E30" s="359"/>
      <c r="F30" s="359"/>
      <c r="G30" s="359"/>
      <c r="H30" s="359"/>
      <c r="I30" s="359"/>
      <c r="J30" s="359"/>
      <c r="K30" s="359"/>
      <c r="L30" s="359"/>
    </row>
    <row r="31" spans="1:12" x14ac:dyDescent="0.25">
      <c r="A31" s="476" t="s">
        <v>259</v>
      </c>
      <c r="B31" s="471" t="s">
        <v>261</v>
      </c>
      <c r="C31" s="472"/>
      <c r="D31" s="472"/>
      <c r="E31" s="472"/>
      <c r="F31" s="472"/>
      <c r="G31" s="472"/>
      <c r="H31" s="472"/>
      <c r="I31" s="472"/>
      <c r="J31" s="472"/>
      <c r="K31" s="472"/>
      <c r="L31" s="473"/>
    </row>
    <row r="32" spans="1:12" x14ac:dyDescent="0.25">
      <c r="A32" s="476"/>
      <c r="B32" s="376" t="s">
        <v>36</v>
      </c>
      <c r="C32" s="376" t="s">
        <v>37</v>
      </c>
      <c r="D32" s="376" t="s">
        <v>38</v>
      </c>
      <c r="E32" s="376" t="s">
        <v>39</v>
      </c>
      <c r="F32" s="376" t="s">
        <v>40</v>
      </c>
      <c r="G32" s="376" t="s">
        <v>41</v>
      </c>
      <c r="H32" s="376" t="s">
        <v>42</v>
      </c>
      <c r="I32" s="376" t="s">
        <v>43</v>
      </c>
      <c r="J32" s="376" t="s">
        <v>44</v>
      </c>
      <c r="K32" s="376" t="s">
        <v>45</v>
      </c>
      <c r="L32" s="376" t="s">
        <v>46</v>
      </c>
    </row>
    <row r="33" spans="1:14" s="230" customFormat="1" x14ac:dyDescent="0.25">
      <c r="A33" s="16" t="s">
        <v>82</v>
      </c>
      <c r="B33" s="418">
        <v>25781</v>
      </c>
      <c r="C33" s="418">
        <v>23030</v>
      </c>
      <c r="D33" s="301">
        <v>25329</v>
      </c>
      <c r="E33" s="301">
        <v>27648</v>
      </c>
      <c r="F33" s="301">
        <v>25691</v>
      </c>
      <c r="G33" s="301">
        <v>31510</v>
      </c>
      <c r="H33" s="301">
        <v>65476</v>
      </c>
      <c r="I33" s="301">
        <v>78074</v>
      </c>
      <c r="J33" s="301">
        <v>82759</v>
      </c>
      <c r="K33" s="301">
        <v>113984</v>
      </c>
      <c r="L33" s="301">
        <v>115732</v>
      </c>
      <c r="N33" s="236"/>
    </row>
    <row r="34" spans="1:14" x14ac:dyDescent="0.25">
      <c r="A34" s="16" t="s">
        <v>83</v>
      </c>
      <c r="B34" s="418">
        <v>34220</v>
      </c>
      <c r="C34" s="418">
        <v>34802</v>
      </c>
      <c r="D34" s="301">
        <v>36039</v>
      </c>
      <c r="E34" s="301">
        <v>36143</v>
      </c>
      <c r="F34" s="301">
        <v>30656</v>
      </c>
      <c r="G34" s="301">
        <v>37332</v>
      </c>
      <c r="H34" s="301">
        <v>56866</v>
      </c>
      <c r="I34" s="301">
        <v>65909</v>
      </c>
      <c r="J34" s="301">
        <v>74446</v>
      </c>
      <c r="K34" s="301">
        <v>88179</v>
      </c>
      <c r="L34" s="301">
        <v>95171</v>
      </c>
      <c r="N34" s="236"/>
    </row>
    <row r="35" spans="1:14" x14ac:dyDescent="0.25">
      <c r="A35" s="16" t="s">
        <v>84</v>
      </c>
      <c r="B35" s="418">
        <v>35749</v>
      </c>
      <c r="C35" s="418">
        <v>36445</v>
      </c>
      <c r="D35" s="301">
        <v>40329</v>
      </c>
      <c r="E35" s="301">
        <v>41081</v>
      </c>
      <c r="F35" s="301">
        <v>35642</v>
      </c>
      <c r="G35" s="301">
        <v>42475</v>
      </c>
      <c r="H35" s="301">
        <v>82688</v>
      </c>
      <c r="I35" s="301">
        <v>91527</v>
      </c>
      <c r="J35" s="301">
        <v>92242</v>
      </c>
      <c r="K35" s="301">
        <v>131427</v>
      </c>
      <c r="L35" s="301">
        <v>138412</v>
      </c>
      <c r="N35" s="236"/>
    </row>
    <row r="36" spans="1:14" s="232" customFormat="1" x14ac:dyDescent="0.25">
      <c r="A36" s="16" t="s">
        <v>85</v>
      </c>
      <c r="B36" s="418">
        <v>42257</v>
      </c>
      <c r="C36" s="418">
        <v>41414</v>
      </c>
      <c r="D36" s="301">
        <v>38968</v>
      </c>
      <c r="E36" s="301">
        <v>41270</v>
      </c>
      <c r="F36" s="301">
        <v>35787</v>
      </c>
      <c r="G36" s="301">
        <v>42793</v>
      </c>
      <c r="H36" s="301">
        <v>102375</v>
      </c>
      <c r="I36" s="301">
        <v>104738</v>
      </c>
      <c r="J36" s="301">
        <v>114687</v>
      </c>
      <c r="K36" s="301">
        <v>147524</v>
      </c>
      <c r="L36" s="301">
        <v>153278</v>
      </c>
      <c r="N36" s="236"/>
    </row>
    <row r="37" spans="1:14" s="231" customFormat="1" x14ac:dyDescent="0.25">
      <c r="A37" s="16" t="s">
        <v>86</v>
      </c>
      <c r="B37" s="418">
        <v>23137</v>
      </c>
      <c r="C37" s="418">
        <v>24178</v>
      </c>
      <c r="D37" s="301">
        <v>21704</v>
      </c>
      <c r="E37" s="301">
        <v>21823</v>
      </c>
      <c r="F37" s="301">
        <v>13619</v>
      </c>
      <c r="G37" s="301">
        <v>23620</v>
      </c>
      <c r="H37" s="301">
        <v>41953</v>
      </c>
      <c r="I37" s="301">
        <v>48181</v>
      </c>
      <c r="J37" s="301">
        <v>51213</v>
      </c>
      <c r="K37" s="301">
        <v>66652</v>
      </c>
      <c r="L37" s="301">
        <v>66719</v>
      </c>
      <c r="N37" s="236"/>
    </row>
    <row r="38" spans="1:14" s="231" customFormat="1" x14ac:dyDescent="0.25">
      <c r="A38" s="378" t="s">
        <v>260</v>
      </c>
      <c r="B38" s="379">
        <v>161144</v>
      </c>
      <c r="C38" s="379">
        <v>159869</v>
      </c>
      <c r="D38" s="379">
        <v>162369</v>
      </c>
      <c r="E38" s="379">
        <v>167965</v>
      </c>
      <c r="F38" s="379">
        <v>141395</v>
      </c>
      <c r="G38" s="379">
        <v>177730</v>
      </c>
      <c r="H38" s="379">
        <v>349358</v>
      </c>
      <c r="I38" s="379">
        <v>388429</v>
      </c>
      <c r="J38" s="379">
        <v>415347</v>
      </c>
      <c r="K38" s="379">
        <v>547766</v>
      </c>
      <c r="L38" s="379">
        <v>569312</v>
      </c>
      <c r="N38" s="236"/>
    </row>
    <row r="39" spans="1:14" s="231" customFormat="1" x14ac:dyDescent="0.25">
      <c r="A39" s="380"/>
      <c r="B39" s="381"/>
      <c r="C39" s="381"/>
      <c r="D39" s="381"/>
      <c r="E39" s="381"/>
      <c r="F39" s="381"/>
      <c r="G39" s="381"/>
      <c r="H39" s="381"/>
      <c r="I39" s="381"/>
      <c r="J39" s="381"/>
      <c r="K39" s="381"/>
      <c r="L39" s="381"/>
    </row>
    <row r="40" spans="1:14" s="232" customFormat="1" x14ac:dyDescent="0.25">
      <c r="A40" s="476" t="s">
        <v>259</v>
      </c>
      <c r="B40" s="477" t="s">
        <v>262</v>
      </c>
      <c r="C40" s="477"/>
      <c r="D40" s="477"/>
      <c r="E40" s="477"/>
      <c r="F40" s="477"/>
      <c r="G40" s="477"/>
      <c r="H40" s="477"/>
      <c r="I40" s="477"/>
      <c r="J40" s="477"/>
      <c r="K40" s="477"/>
      <c r="L40" s="477"/>
    </row>
    <row r="41" spans="1:14" s="231" customFormat="1" x14ac:dyDescent="0.25">
      <c r="A41" s="476"/>
      <c r="B41" s="376" t="s">
        <v>36</v>
      </c>
      <c r="C41" s="376" t="s">
        <v>37</v>
      </c>
      <c r="D41" s="376" t="s">
        <v>38</v>
      </c>
      <c r="E41" s="376" t="s">
        <v>39</v>
      </c>
      <c r="F41" s="376" t="s">
        <v>40</v>
      </c>
      <c r="G41" s="376" t="s">
        <v>41</v>
      </c>
      <c r="H41" s="376" t="s">
        <v>42</v>
      </c>
      <c r="I41" s="376" t="s">
        <v>43</v>
      </c>
      <c r="J41" s="376" t="s">
        <v>44</v>
      </c>
      <c r="K41" s="376" t="s">
        <v>45</v>
      </c>
      <c r="L41" s="376" t="s">
        <v>46</v>
      </c>
    </row>
    <row r="42" spans="1:14" s="231" customFormat="1" x14ac:dyDescent="0.25">
      <c r="A42" s="16" t="s">
        <v>82</v>
      </c>
      <c r="B42" s="382">
        <v>7.7429953838160259E-2</v>
      </c>
      <c r="C42" s="382">
        <v>6.9331759846585045E-2</v>
      </c>
      <c r="D42" s="382">
        <v>7.5751866207292559E-2</v>
      </c>
      <c r="E42" s="382">
        <v>8.2205221672826304E-2</v>
      </c>
      <c r="F42" s="382">
        <v>7.561469499237701E-2</v>
      </c>
      <c r="G42" s="382">
        <v>9.061367688502904E-2</v>
      </c>
      <c r="H42" s="382">
        <v>0.18221943922632713</v>
      </c>
      <c r="I42" s="382">
        <v>0.2139928298121937</v>
      </c>
      <c r="J42" s="382">
        <v>0.2200808958645247</v>
      </c>
      <c r="K42" s="382">
        <v>0.29557789700516818</v>
      </c>
      <c r="L42" s="382">
        <v>0.29876885505327044</v>
      </c>
    </row>
    <row r="43" spans="1:14" x14ac:dyDescent="0.25">
      <c r="A43" s="16" t="s">
        <v>83</v>
      </c>
      <c r="B43" s="382">
        <v>0.11263285048005556</v>
      </c>
      <c r="C43" s="382">
        <v>0.11707556658962999</v>
      </c>
      <c r="D43" s="382">
        <v>0.1227862764471398</v>
      </c>
      <c r="E43" s="382">
        <v>0.1244439394565412</v>
      </c>
      <c r="F43" s="382">
        <v>0.10437328702994399</v>
      </c>
      <c r="G43" s="382">
        <v>0.12583424341706104</v>
      </c>
      <c r="H43" s="382">
        <v>0.18587912267512177</v>
      </c>
      <c r="I43" s="382">
        <v>0.21065870598425548</v>
      </c>
      <c r="J43" s="382">
        <v>0.23233590492597309</v>
      </c>
      <c r="K43" s="382">
        <v>0.2646936986696124</v>
      </c>
      <c r="L43" s="382">
        <v>0.27722642493234723</v>
      </c>
    </row>
    <row r="44" spans="1:14" x14ac:dyDescent="0.25">
      <c r="A44" s="16" t="s">
        <v>84</v>
      </c>
      <c r="B44" s="382">
        <v>8.9710484249409653E-2</v>
      </c>
      <c r="C44" s="382">
        <v>9.4943221634914726E-2</v>
      </c>
      <c r="D44" s="382">
        <v>0.10763671108714973</v>
      </c>
      <c r="E44" s="382">
        <v>0.11092510037829183</v>
      </c>
      <c r="F44" s="382">
        <v>9.7146813196397813E-2</v>
      </c>
      <c r="G44" s="382">
        <v>0.11448910500382753</v>
      </c>
      <c r="H44" s="382">
        <v>0.2238489193052367</v>
      </c>
      <c r="I44" s="382">
        <v>0.24706177691639089</v>
      </c>
      <c r="J44" s="382">
        <v>0.2485603804853074</v>
      </c>
      <c r="K44" s="382">
        <v>0.34422635697897352</v>
      </c>
      <c r="L44" s="382">
        <v>0.35905750388469648</v>
      </c>
    </row>
    <row r="45" spans="1:14" x14ac:dyDescent="0.25">
      <c r="A45" s="16" t="s">
        <v>85</v>
      </c>
      <c r="B45" s="382">
        <v>0.10272935238961159</v>
      </c>
      <c r="C45" s="382">
        <v>0.1040775039895455</v>
      </c>
      <c r="D45" s="382">
        <v>0.100693026837348</v>
      </c>
      <c r="E45" s="382">
        <v>0.10979626368130085</v>
      </c>
      <c r="F45" s="382">
        <v>9.9042426590651211E-2</v>
      </c>
      <c r="G45" s="382">
        <v>0.12047036169541912</v>
      </c>
      <c r="H45" s="382">
        <v>0.29209690626934831</v>
      </c>
      <c r="I45" s="382">
        <v>0.30126560432606569</v>
      </c>
      <c r="J45" s="382">
        <v>0.33373199476211263</v>
      </c>
      <c r="K45" s="382">
        <v>0.42441591171283655</v>
      </c>
      <c r="L45" s="382">
        <v>0.44873630250280316</v>
      </c>
    </row>
    <row r="46" spans="1:14" x14ac:dyDescent="0.25">
      <c r="A46" s="16" t="s">
        <v>86</v>
      </c>
      <c r="B46" s="382">
        <v>0.13214346907304814</v>
      </c>
      <c r="C46" s="382">
        <v>0.14431180613584815</v>
      </c>
      <c r="D46" s="382">
        <v>0.13584527758653064</v>
      </c>
      <c r="E46" s="382">
        <v>0.14307255574276703</v>
      </c>
      <c r="F46" s="382">
        <v>9.273142001157525E-2</v>
      </c>
      <c r="G46" s="382">
        <v>0.1628976751563804</v>
      </c>
      <c r="H46" s="382">
        <v>0.29164610111992434</v>
      </c>
      <c r="I46" s="382">
        <v>0.33838774019552759</v>
      </c>
      <c r="J46" s="382">
        <v>0.35801770059980703</v>
      </c>
      <c r="K46" s="382">
        <v>0.45435148639713152</v>
      </c>
      <c r="L46" s="382">
        <v>0.46086524048656824</v>
      </c>
    </row>
    <row r="47" spans="1:14" x14ac:dyDescent="0.25">
      <c r="A47" s="378" t="s">
        <v>59</v>
      </c>
      <c r="B47" s="297">
        <v>9.936708548539068E-2</v>
      </c>
      <c r="C47" s="297">
        <v>0.10126315282743034</v>
      </c>
      <c r="D47" s="297">
        <v>0.10479996746966255</v>
      </c>
      <c r="E47" s="297">
        <v>0.11010322361576981</v>
      </c>
      <c r="F47" s="297">
        <v>9.3728456276183911E-2</v>
      </c>
      <c r="G47" s="297">
        <v>0.11726499989773209</v>
      </c>
      <c r="H47" s="297">
        <v>0.22849103879124566</v>
      </c>
      <c r="I47" s="297">
        <v>0.25251833124108952</v>
      </c>
      <c r="J47" s="297">
        <v>0.26723066351662267</v>
      </c>
      <c r="K47" s="297">
        <v>0.3434568906004975</v>
      </c>
      <c r="L47" s="297">
        <v>0.35526645046187411</v>
      </c>
    </row>
    <row r="49" spans="1:1" x14ac:dyDescent="0.25">
      <c r="A49" s="369" t="s">
        <v>263</v>
      </c>
    </row>
    <row r="51" spans="1:1" x14ac:dyDescent="0.25">
      <c r="A51" s="478" t="s">
        <v>300</v>
      </c>
    </row>
  </sheetData>
  <mergeCells count="6">
    <mergeCell ref="B31:L31"/>
    <mergeCell ref="B22:L22"/>
    <mergeCell ref="A22:A23"/>
    <mergeCell ref="A31:A32"/>
    <mergeCell ref="B40:L40"/>
    <mergeCell ref="A40:A41"/>
  </mergeCells>
  <hyperlinks>
    <hyperlink ref="A51" location="Indice!A1" display="Indice" xr:uid="{762C5C1A-6847-4740-A8ED-0A103B332677}"/>
  </hyperlinks>
  <pageMargins left="0.7" right="0.7" top="0.75" bottom="0.75" header="0.3" footer="0.3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9104F-2B3C-4043-8CF1-B77FB98CD4ED}">
  <sheetPr codeName="Foglio31"/>
  <dimension ref="A1:H61"/>
  <sheetViews>
    <sheetView showGridLines="0" zoomScaleNormal="100" workbookViewId="0"/>
  </sheetViews>
  <sheetFormatPr defaultColWidth="9.140625" defaultRowHeight="15" x14ac:dyDescent="0.25"/>
  <cols>
    <col min="1" max="1" width="14.5703125" style="1" bestFit="1" customWidth="1"/>
    <col min="2" max="2" width="25" style="1" bestFit="1" customWidth="1"/>
    <col min="3" max="3" width="24.42578125" style="1" customWidth="1"/>
    <col min="4" max="6" width="18.42578125" style="237" customWidth="1"/>
    <col min="7" max="7" width="21.85546875" style="1" customWidth="1"/>
    <col min="8" max="8" width="20.42578125" style="1" customWidth="1"/>
    <col min="9" max="16384" width="9.140625" style="1"/>
  </cols>
  <sheetData>
    <row r="1" ht="117.75" customHeight="1" x14ac:dyDescent="0.25"/>
    <row r="17" spans="1:8" ht="25.5" x14ac:dyDescent="0.25">
      <c r="A17" s="57" t="s">
        <v>264</v>
      </c>
      <c r="B17" s="57" t="s">
        <v>265</v>
      </c>
      <c r="C17" s="57" t="s">
        <v>266</v>
      </c>
      <c r="D17" s="58" t="s">
        <v>96</v>
      </c>
      <c r="E17" s="58" t="s">
        <v>35</v>
      </c>
      <c r="F17" s="59" t="s">
        <v>267</v>
      </c>
      <c r="G17" s="60" t="s">
        <v>268</v>
      </c>
      <c r="H17" s="61" t="s">
        <v>269</v>
      </c>
    </row>
    <row r="18" spans="1:8" x14ac:dyDescent="0.25">
      <c r="A18" s="250">
        <v>1982</v>
      </c>
      <c r="B18" s="250" t="str">
        <f>CONCATENATE(A18," - a.a. ",D18)</f>
        <v>1982 - a.a. 2001/02</v>
      </c>
      <c r="C18" s="251">
        <v>619097</v>
      </c>
      <c r="D18" s="252" t="s">
        <v>270</v>
      </c>
      <c r="E18" s="253">
        <v>305492</v>
      </c>
      <c r="F18" s="253">
        <v>195745</v>
      </c>
      <c r="G18" s="251">
        <v>190894</v>
      </c>
      <c r="H18" s="254">
        <v>0.3083426345144622</v>
      </c>
    </row>
    <row r="19" spans="1:8" x14ac:dyDescent="0.25">
      <c r="A19" s="250">
        <v>1983</v>
      </c>
      <c r="B19" s="250" t="str">
        <f t="shared" ref="B19:B57" si="0">CONCATENATE(A19," - a.a. ",D19)</f>
        <v>1983 - a.a. 2002/03</v>
      </c>
      <c r="C19" s="251">
        <v>601928</v>
      </c>
      <c r="D19" s="252" t="s">
        <v>271</v>
      </c>
      <c r="E19" s="253">
        <v>329600</v>
      </c>
      <c r="F19" s="253">
        <v>206553</v>
      </c>
      <c r="G19" s="251">
        <v>201188</v>
      </c>
      <c r="H19" s="254">
        <v>0.33423931101394189</v>
      </c>
    </row>
    <row r="20" spans="1:8" x14ac:dyDescent="0.25">
      <c r="A20" s="250">
        <v>1984</v>
      </c>
      <c r="B20" s="250" t="str">
        <f t="shared" si="0"/>
        <v>1984 - a.a. 2003/04</v>
      </c>
      <c r="C20" s="255">
        <v>587871</v>
      </c>
      <c r="D20" s="252" t="s">
        <v>272</v>
      </c>
      <c r="E20" s="253">
        <v>333555</v>
      </c>
      <c r="F20" s="253">
        <v>214698</v>
      </c>
      <c r="G20" s="255">
        <v>209248</v>
      </c>
      <c r="H20" s="256">
        <v>0.35594203490221493</v>
      </c>
    </row>
    <row r="21" spans="1:8" x14ac:dyDescent="0.25">
      <c r="A21" s="250">
        <v>1985</v>
      </c>
      <c r="B21" s="250" t="str">
        <f t="shared" si="0"/>
        <v>1985 - a.a. 2004/05</v>
      </c>
      <c r="C21" s="255">
        <v>577345</v>
      </c>
      <c r="D21" s="252" t="s">
        <v>273</v>
      </c>
      <c r="E21" s="253">
        <v>332634</v>
      </c>
      <c r="F21" s="253">
        <v>218849</v>
      </c>
      <c r="G21" s="255">
        <v>213196</v>
      </c>
      <c r="H21" s="256">
        <v>0.36926967411166634</v>
      </c>
    </row>
    <row r="22" spans="1:8" x14ac:dyDescent="0.25">
      <c r="A22" s="250">
        <v>1986</v>
      </c>
      <c r="B22" s="250" t="str">
        <f t="shared" si="0"/>
        <v>1986 - a.a. 2005/06</v>
      </c>
      <c r="C22" s="255">
        <v>555445</v>
      </c>
      <c r="D22" s="252" t="s">
        <v>274</v>
      </c>
      <c r="E22" s="253">
        <v>319034</v>
      </c>
      <c r="F22" s="253">
        <v>211421</v>
      </c>
      <c r="G22" s="255">
        <v>205854</v>
      </c>
      <c r="H22" s="256">
        <v>0.3706109515793643</v>
      </c>
    </row>
    <row r="23" spans="1:8" x14ac:dyDescent="0.25">
      <c r="A23" s="250">
        <v>1987</v>
      </c>
      <c r="B23" s="250" t="str">
        <f t="shared" si="0"/>
        <v>1987 - a.a. 2006/07</v>
      </c>
      <c r="C23" s="255">
        <v>551539</v>
      </c>
      <c r="D23" s="252" t="s">
        <v>275</v>
      </c>
      <c r="E23" s="253">
        <v>305800</v>
      </c>
      <c r="F23" s="253">
        <v>213865</v>
      </c>
      <c r="G23" s="255">
        <v>207867</v>
      </c>
      <c r="H23" s="256">
        <v>0.3768854061090875</v>
      </c>
    </row>
    <row r="24" spans="1:8" x14ac:dyDescent="0.25">
      <c r="A24" s="250">
        <v>1988</v>
      </c>
      <c r="B24" s="250" t="str">
        <f t="shared" si="0"/>
        <v>1988 - a.a. 2007/08</v>
      </c>
      <c r="C24" s="255">
        <v>569698</v>
      </c>
      <c r="D24" s="252" t="s">
        <v>276</v>
      </c>
      <c r="E24" s="253">
        <v>305399</v>
      </c>
      <c r="F24" s="253">
        <v>220660</v>
      </c>
      <c r="G24" s="255">
        <v>214457</v>
      </c>
      <c r="H24" s="256">
        <v>0.37643979792802501</v>
      </c>
    </row>
    <row r="25" spans="1:8" x14ac:dyDescent="0.25">
      <c r="A25" s="250">
        <v>1989</v>
      </c>
      <c r="B25" s="250" t="str">
        <f t="shared" si="0"/>
        <v>1989 - a.a. 2008/09</v>
      </c>
      <c r="C25" s="255">
        <v>560688</v>
      </c>
      <c r="D25" s="252" t="s">
        <v>277</v>
      </c>
      <c r="E25" s="253">
        <v>292657</v>
      </c>
      <c r="F25" s="253">
        <v>216217</v>
      </c>
      <c r="G25" s="255">
        <v>210004</v>
      </c>
      <c r="H25" s="256">
        <v>0.37454698513255141</v>
      </c>
    </row>
    <row r="26" spans="1:8" x14ac:dyDescent="0.25">
      <c r="A26" s="250">
        <v>1990</v>
      </c>
      <c r="B26" s="250" t="str">
        <f t="shared" si="0"/>
        <v>1990 - a.a. 2009/10</v>
      </c>
      <c r="C26" s="255">
        <v>569255</v>
      </c>
      <c r="D26" s="252" t="s">
        <v>278</v>
      </c>
      <c r="E26" s="253">
        <v>295965</v>
      </c>
      <c r="F26" s="253">
        <v>216826</v>
      </c>
      <c r="G26" s="255">
        <v>210796</v>
      </c>
      <c r="H26" s="256">
        <v>0.37030153446170871</v>
      </c>
    </row>
    <row r="27" spans="1:8" x14ac:dyDescent="0.25">
      <c r="A27" s="250">
        <v>1991</v>
      </c>
      <c r="B27" s="250" t="str">
        <f t="shared" si="0"/>
        <v>1991 - a.a. 2010/11</v>
      </c>
      <c r="C27" s="255">
        <v>562787</v>
      </c>
      <c r="D27" s="252" t="s">
        <v>279</v>
      </c>
      <c r="E27" s="253">
        <v>288183</v>
      </c>
      <c r="F27" s="253">
        <v>210258</v>
      </c>
      <c r="G27" s="255">
        <v>204694</v>
      </c>
      <c r="H27" s="256">
        <v>0.36371486903570976</v>
      </c>
    </row>
    <row r="28" spans="1:8" x14ac:dyDescent="0.25">
      <c r="A28" s="250">
        <v>1992</v>
      </c>
      <c r="B28" s="250" t="str">
        <f t="shared" si="0"/>
        <v>1992 - a.a. 2011/12</v>
      </c>
      <c r="C28" s="255">
        <v>567841</v>
      </c>
      <c r="D28" s="252" t="s">
        <v>36</v>
      </c>
      <c r="E28" s="253">
        <v>279539</v>
      </c>
      <c r="F28" s="253">
        <v>205986</v>
      </c>
      <c r="G28" s="255">
        <v>200072</v>
      </c>
      <c r="H28" s="256">
        <v>0.35233806646578886</v>
      </c>
    </row>
    <row r="29" spans="1:8" x14ac:dyDescent="0.25">
      <c r="A29" s="250">
        <v>1993</v>
      </c>
      <c r="B29" s="250" t="str">
        <f t="shared" si="0"/>
        <v>1993 - a.a. 2012/13</v>
      </c>
      <c r="C29" s="255">
        <v>549484</v>
      </c>
      <c r="D29" s="252" t="s">
        <v>37</v>
      </c>
      <c r="E29" s="253">
        <v>269450</v>
      </c>
      <c r="F29" s="253">
        <v>197842</v>
      </c>
      <c r="G29" s="255">
        <v>191965</v>
      </c>
      <c r="H29" s="256">
        <v>0.34935503126569656</v>
      </c>
    </row>
    <row r="30" spans="1:8" x14ac:dyDescent="0.25">
      <c r="A30" s="250">
        <v>1994</v>
      </c>
      <c r="B30" s="250" t="str">
        <f t="shared" si="0"/>
        <v>1994 - a.a. 2013/14</v>
      </c>
      <c r="C30" s="255">
        <v>533050</v>
      </c>
      <c r="D30" s="252" t="s">
        <v>38</v>
      </c>
      <c r="E30" s="253">
        <v>268746</v>
      </c>
      <c r="F30" s="253">
        <v>194752</v>
      </c>
      <c r="G30" s="255">
        <v>188898</v>
      </c>
      <c r="H30" s="256">
        <v>0.35437201013038178</v>
      </c>
    </row>
    <row r="31" spans="1:8" x14ac:dyDescent="0.25">
      <c r="A31" s="250">
        <v>1995</v>
      </c>
      <c r="B31" s="250" t="str">
        <f t="shared" si="0"/>
        <v>1995 - a.a. 2014/15</v>
      </c>
      <c r="C31" s="255">
        <v>525609</v>
      </c>
      <c r="D31" s="252" t="s">
        <v>39</v>
      </c>
      <c r="E31" s="253">
        <v>269146</v>
      </c>
      <c r="F31" s="253">
        <v>196678</v>
      </c>
      <c r="G31" s="255">
        <v>190882</v>
      </c>
      <c r="H31" s="256">
        <v>0.36316349225374756</v>
      </c>
    </row>
    <row r="32" spans="1:8" x14ac:dyDescent="0.25">
      <c r="A32" s="250">
        <v>1996</v>
      </c>
      <c r="B32" s="250" t="str">
        <f t="shared" si="0"/>
        <v>1996 - a.a. 2015/16</v>
      </c>
      <c r="C32" s="255">
        <v>528103</v>
      </c>
      <c r="D32" s="252" t="s">
        <v>40</v>
      </c>
      <c r="E32" s="253">
        <v>274536</v>
      </c>
      <c r="F32" s="253">
        <v>202925</v>
      </c>
      <c r="G32" s="255">
        <v>196574</v>
      </c>
      <c r="H32" s="256">
        <v>0.37222663003239898</v>
      </c>
    </row>
    <row r="33" spans="1:8" x14ac:dyDescent="0.25">
      <c r="A33" s="250">
        <v>1997</v>
      </c>
      <c r="B33" s="250" t="str">
        <f t="shared" si="0"/>
        <v>1997 - a.a. 2016/17</v>
      </c>
      <c r="C33" s="255">
        <v>534462</v>
      </c>
      <c r="D33" s="252" t="s">
        <v>41</v>
      </c>
      <c r="E33" s="253">
        <v>288736</v>
      </c>
      <c r="F33" s="253">
        <v>212103</v>
      </c>
      <c r="G33" s="255">
        <v>204732</v>
      </c>
      <c r="H33" s="256">
        <v>0.38306184536973631</v>
      </c>
    </row>
    <row r="34" spans="1:8" x14ac:dyDescent="0.25">
      <c r="A34" s="250">
        <v>1998</v>
      </c>
      <c r="B34" s="250" t="str">
        <f t="shared" si="0"/>
        <v>1998 - a.a. 2017/18</v>
      </c>
      <c r="C34" s="255">
        <v>531548</v>
      </c>
      <c r="D34" s="252" t="s">
        <v>42</v>
      </c>
      <c r="E34" s="253">
        <v>291659</v>
      </c>
      <c r="F34" s="253">
        <v>213170</v>
      </c>
      <c r="G34" s="255">
        <v>205053</v>
      </c>
      <c r="H34" s="256">
        <v>0.38576572576700507</v>
      </c>
    </row>
    <row r="35" spans="1:8" x14ac:dyDescent="0.25">
      <c r="A35" s="250">
        <v>1999</v>
      </c>
      <c r="B35" s="250" t="str">
        <f t="shared" si="0"/>
        <v>1999 - a.a. 2018/19</v>
      </c>
      <c r="C35" s="255">
        <v>523463</v>
      </c>
      <c r="D35" s="252" t="s">
        <v>43</v>
      </c>
      <c r="E35" s="253">
        <v>297612</v>
      </c>
      <c r="F35" s="253">
        <v>218727</v>
      </c>
      <c r="G35" s="255">
        <v>210571</v>
      </c>
      <c r="H35" s="256">
        <v>0.40226529859799071</v>
      </c>
    </row>
    <row r="36" spans="1:8" x14ac:dyDescent="0.25">
      <c r="A36" s="250">
        <v>2000</v>
      </c>
      <c r="B36" s="250" t="str">
        <f t="shared" si="0"/>
        <v>2000 - a.a. 2019/20</v>
      </c>
      <c r="C36" s="255">
        <v>538999</v>
      </c>
      <c r="D36" s="252" t="s">
        <v>44</v>
      </c>
      <c r="E36" s="253">
        <v>313597</v>
      </c>
      <c r="F36" s="253">
        <v>230087</v>
      </c>
      <c r="G36" s="255">
        <v>221708</v>
      </c>
      <c r="H36" s="256">
        <v>0.41133285961569505</v>
      </c>
    </row>
    <row r="37" spans="1:8" x14ac:dyDescent="0.25">
      <c r="A37" s="250">
        <v>2001</v>
      </c>
      <c r="B37" s="250" t="str">
        <f t="shared" si="0"/>
        <v>2001 - a.a. 2020/21</v>
      </c>
      <c r="C37" s="255">
        <v>528876</v>
      </c>
      <c r="D37" s="252" t="s">
        <v>45</v>
      </c>
      <c r="E37" s="253">
        <v>336118</v>
      </c>
      <c r="F37" s="253">
        <v>238528</v>
      </c>
      <c r="G37" s="255">
        <v>229813</v>
      </c>
      <c r="H37" s="256">
        <v>0.43453096756139437</v>
      </c>
    </row>
    <row r="38" spans="1:8" x14ac:dyDescent="0.25">
      <c r="A38" s="250">
        <v>2002</v>
      </c>
      <c r="B38" s="250" t="str">
        <f t="shared" si="0"/>
        <v>2002 - a.a. 2021/22</v>
      </c>
      <c r="C38" s="255">
        <v>509340</v>
      </c>
      <c r="D38" s="252" t="s">
        <v>46</v>
      </c>
      <c r="E38" s="253">
        <v>331502</v>
      </c>
      <c r="F38" s="253">
        <v>241745</v>
      </c>
      <c r="G38" s="255">
        <v>232490</v>
      </c>
      <c r="H38" s="256">
        <v>0.45645344956217848</v>
      </c>
    </row>
    <row r="39" spans="1:8" x14ac:dyDescent="0.25">
      <c r="A39" s="250">
        <v>2003</v>
      </c>
      <c r="B39" s="250" t="str">
        <f t="shared" si="0"/>
        <v>2003 - a.a. 2022/23</v>
      </c>
      <c r="C39" s="255">
        <v>513657</v>
      </c>
      <c r="D39" s="252" t="s">
        <v>280</v>
      </c>
      <c r="E39" s="252"/>
      <c r="F39" s="252"/>
      <c r="G39" s="255"/>
      <c r="H39" s="256"/>
    </row>
    <row r="40" spans="1:8" x14ac:dyDescent="0.25">
      <c r="A40" s="250">
        <v>2004</v>
      </c>
      <c r="B40" s="250" t="str">
        <f t="shared" si="0"/>
        <v>2004 - a.a. 2023/24</v>
      </c>
      <c r="C40" s="255">
        <v>546989</v>
      </c>
      <c r="D40" s="252" t="s">
        <v>281</v>
      </c>
      <c r="E40" s="252"/>
      <c r="F40" s="252"/>
      <c r="G40" s="255"/>
      <c r="H40" s="256"/>
    </row>
    <row r="41" spans="1:8" x14ac:dyDescent="0.25">
      <c r="A41" s="250">
        <v>2005</v>
      </c>
      <c r="B41" s="250" t="str">
        <f t="shared" si="0"/>
        <v>2005 - a.a. 2024/25</v>
      </c>
      <c r="C41" s="255">
        <v>549110</v>
      </c>
      <c r="D41" s="252" t="s">
        <v>282</v>
      </c>
      <c r="E41" s="252"/>
      <c r="F41" s="252"/>
      <c r="G41" s="255"/>
      <c r="H41" s="256"/>
    </row>
    <row r="42" spans="1:8" x14ac:dyDescent="0.25">
      <c r="A42" s="250">
        <v>2006</v>
      </c>
      <c r="B42" s="250" t="str">
        <f t="shared" si="0"/>
        <v>2006 - a.a. 2025/26</v>
      </c>
      <c r="C42" s="255">
        <v>556427</v>
      </c>
      <c r="D42" s="252" t="s">
        <v>283</v>
      </c>
      <c r="E42" s="252"/>
      <c r="F42" s="252"/>
      <c r="G42" s="255"/>
      <c r="H42" s="256"/>
    </row>
    <row r="43" spans="1:8" x14ac:dyDescent="0.25">
      <c r="A43" s="250">
        <v>2007</v>
      </c>
      <c r="B43" s="250" t="str">
        <f t="shared" si="0"/>
        <v>2007 - a.a. 2026/27</v>
      </c>
      <c r="C43" s="255">
        <v>564365</v>
      </c>
      <c r="D43" s="252" t="s">
        <v>284</v>
      </c>
      <c r="E43" s="252"/>
      <c r="F43" s="252"/>
      <c r="G43" s="255"/>
      <c r="H43" s="256"/>
    </row>
    <row r="44" spans="1:8" x14ac:dyDescent="0.25">
      <c r="A44" s="250">
        <v>2008</v>
      </c>
      <c r="B44" s="250" t="str">
        <f t="shared" si="0"/>
        <v>2008 - a.a. 2027/28</v>
      </c>
      <c r="C44" s="255">
        <v>569366</v>
      </c>
      <c r="D44" s="252" t="s">
        <v>285</v>
      </c>
      <c r="E44" s="252"/>
      <c r="F44" s="252"/>
      <c r="G44" s="255"/>
      <c r="H44" s="256"/>
    </row>
    <row r="45" spans="1:8" x14ac:dyDescent="0.25">
      <c r="A45" s="250">
        <v>2009</v>
      </c>
      <c r="B45" s="250" t="str">
        <f t="shared" si="0"/>
        <v>2009 - a.a. 2028/29</v>
      </c>
      <c r="C45" s="255">
        <v>564573</v>
      </c>
      <c r="D45" s="252" t="s">
        <v>286</v>
      </c>
      <c r="E45" s="252"/>
      <c r="F45" s="252"/>
      <c r="G45" s="255"/>
      <c r="H45" s="256"/>
    </row>
    <row r="46" spans="1:8" x14ac:dyDescent="0.25">
      <c r="A46" s="250">
        <v>2010</v>
      </c>
      <c r="B46" s="250" t="str">
        <f t="shared" si="0"/>
        <v>2010 - a.a. 2029/30</v>
      </c>
      <c r="C46" s="255">
        <v>556805</v>
      </c>
      <c r="D46" s="252" t="s">
        <v>287</v>
      </c>
      <c r="E46" s="252"/>
      <c r="F46" s="252"/>
      <c r="G46" s="255"/>
      <c r="H46" s="256"/>
    </row>
    <row r="47" spans="1:8" x14ac:dyDescent="0.25">
      <c r="A47" s="250">
        <v>2011</v>
      </c>
      <c r="B47" s="250" t="str">
        <f t="shared" si="0"/>
        <v>2011 - a.a. 2030/31</v>
      </c>
      <c r="C47" s="255">
        <v>540910</v>
      </c>
      <c r="D47" s="252" t="s">
        <v>288</v>
      </c>
      <c r="E47" s="252"/>
      <c r="F47" s="252"/>
      <c r="G47" s="255"/>
      <c r="H47" s="256"/>
    </row>
    <row r="48" spans="1:8" x14ac:dyDescent="0.25">
      <c r="A48" s="250">
        <v>2012</v>
      </c>
      <c r="B48" s="250" t="str">
        <f t="shared" si="0"/>
        <v>2012 - a.a. 2031/32</v>
      </c>
      <c r="C48" s="255">
        <v>527770</v>
      </c>
      <c r="D48" s="252" t="s">
        <v>289</v>
      </c>
      <c r="E48" s="252"/>
      <c r="F48" s="252"/>
      <c r="G48" s="255"/>
      <c r="H48" s="256"/>
    </row>
    <row r="49" spans="1:8" x14ac:dyDescent="0.25">
      <c r="A49" s="250">
        <v>2013</v>
      </c>
      <c r="B49" s="250" t="str">
        <f t="shared" si="0"/>
        <v>2013 - a.a. 2032/33</v>
      </c>
      <c r="C49" s="255">
        <v>503792</v>
      </c>
      <c r="D49" s="252" t="s">
        <v>290</v>
      </c>
      <c r="E49" s="252"/>
      <c r="F49" s="252"/>
      <c r="G49" s="255"/>
      <c r="H49" s="256"/>
    </row>
    <row r="50" spans="1:8" x14ac:dyDescent="0.25">
      <c r="A50" s="250">
        <v>2014</v>
      </c>
      <c r="B50" s="250" t="str">
        <f t="shared" si="0"/>
        <v>2014 - a.a. 2033/34</v>
      </c>
      <c r="C50" s="255">
        <v>492127</v>
      </c>
      <c r="D50" s="252" t="s">
        <v>291</v>
      </c>
      <c r="E50" s="252"/>
      <c r="F50" s="252"/>
      <c r="G50" s="255"/>
      <c r="H50" s="256"/>
    </row>
    <row r="51" spans="1:8" x14ac:dyDescent="0.25">
      <c r="A51" s="250">
        <v>2015</v>
      </c>
      <c r="B51" s="250" t="str">
        <f t="shared" si="0"/>
        <v>2015 - a.a. 2034/35</v>
      </c>
      <c r="C51" s="255">
        <v>485780</v>
      </c>
      <c r="D51" s="252" t="s">
        <v>292</v>
      </c>
      <c r="E51" s="252"/>
      <c r="F51" s="252"/>
      <c r="G51" s="255"/>
      <c r="H51" s="256"/>
    </row>
    <row r="52" spans="1:8" x14ac:dyDescent="0.25">
      <c r="A52" s="250">
        <v>2016</v>
      </c>
      <c r="B52" s="250" t="str">
        <f t="shared" si="0"/>
        <v>2016 - a.a. 2035/36</v>
      </c>
      <c r="C52" s="255">
        <v>473438</v>
      </c>
      <c r="D52" s="252" t="s">
        <v>293</v>
      </c>
      <c r="E52" s="252"/>
      <c r="F52" s="252"/>
      <c r="G52" s="255"/>
      <c r="H52" s="256"/>
    </row>
    <row r="53" spans="1:8" x14ac:dyDescent="0.25">
      <c r="A53" s="250">
        <v>2017</v>
      </c>
      <c r="B53" s="250" t="str">
        <f t="shared" si="0"/>
        <v>2017 - a.a. 2036/37</v>
      </c>
      <c r="C53" s="255">
        <v>453628</v>
      </c>
      <c r="D53" s="252" t="s">
        <v>294</v>
      </c>
      <c r="E53" s="252"/>
      <c r="F53" s="252"/>
      <c r="G53" s="255"/>
      <c r="H53" s="256"/>
    </row>
    <row r="54" spans="1:8" x14ac:dyDescent="0.25">
      <c r="A54" s="250">
        <v>2018</v>
      </c>
      <c r="B54" s="250" t="str">
        <f t="shared" si="0"/>
        <v>2018 - a.a. 2037/38</v>
      </c>
      <c r="C54" s="255">
        <v>440780</v>
      </c>
      <c r="D54" s="252" t="s">
        <v>295</v>
      </c>
      <c r="E54" s="252"/>
      <c r="F54" s="252"/>
      <c r="G54" s="255"/>
      <c r="H54" s="256"/>
    </row>
    <row r="55" spans="1:8" x14ac:dyDescent="0.25">
      <c r="A55" s="250">
        <v>2019</v>
      </c>
      <c r="B55" s="250" t="str">
        <f t="shared" si="0"/>
        <v>2019 - a.a. 2038/39</v>
      </c>
      <c r="C55" s="255">
        <v>417614</v>
      </c>
      <c r="D55" s="252" t="s">
        <v>296</v>
      </c>
      <c r="E55" s="252"/>
      <c r="F55" s="252"/>
      <c r="G55" s="255"/>
      <c r="H55" s="256"/>
    </row>
    <row r="56" spans="1:8" x14ac:dyDescent="0.25">
      <c r="A56" s="250">
        <v>2020</v>
      </c>
      <c r="B56" s="250" t="str">
        <f t="shared" si="0"/>
        <v>2020 - a.a. 2039/40</v>
      </c>
      <c r="C56" s="255">
        <v>404892</v>
      </c>
      <c r="D56" s="252" t="s">
        <v>297</v>
      </c>
      <c r="E56" s="252"/>
      <c r="F56" s="252"/>
      <c r="G56" s="255"/>
      <c r="H56" s="256"/>
    </row>
    <row r="57" spans="1:8" x14ac:dyDescent="0.25">
      <c r="A57" s="250">
        <v>2021</v>
      </c>
      <c r="B57" s="250" t="str">
        <f t="shared" si="0"/>
        <v>2021 - a.a. 2040/41</v>
      </c>
      <c r="C57" s="255">
        <v>400249</v>
      </c>
      <c r="D57" s="252" t="s">
        <v>298</v>
      </c>
      <c r="E57" s="252"/>
      <c r="F57" s="252"/>
      <c r="G57" s="255"/>
      <c r="H57" s="256"/>
    </row>
    <row r="59" spans="1:8" x14ac:dyDescent="0.25">
      <c r="A59" s="369" t="s">
        <v>299</v>
      </c>
    </row>
    <row r="61" spans="1:8" x14ac:dyDescent="0.25">
      <c r="A61" s="478" t="s">
        <v>300</v>
      </c>
    </row>
  </sheetData>
  <hyperlinks>
    <hyperlink ref="A61" location="Indice!A1" display="Indice" xr:uid="{A89B9731-5A63-424E-A803-DAF23E2AE4F4}"/>
  </hyperlink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2ABC2-F679-4308-B6FC-F08AADCD3442}">
  <sheetPr codeName="Foglio3"/>
  <dimension ref="A3:M21"/>
  <sheetViews>
    <sheetView zoomScaleNormal="100" workbookViewId="0"/>
  </sheetViews>
  <sheetFormatPr defaultColWidth="9.140625" defaultRowHeight="15" x14ac:dyDescent="0.25"/>
  <cols>
    <col min="1" max="1" width="15" style="94" customWidth="1"/>
    <col min="2" max="5" width="9.140625" style="94"/>
    <col min="6" max="6" width="11.5703125" style="94" bestFit="1" customWidth="1"/>
    <col min="7" max="10" width="9.140625" style="94"/>
    <col min="11" max="11" width="12.5703125" style="94" customWidth="1"/>
    <col min="12" max="16384" width="9.140625" style="94"/>
  </cols>
  <sheetData>
    <row r="3" spans="1:13" x14ac:dyDescent="0.25">
      <c r="F3" s="108"/>
    </row>
    <row r="4" spans="1:13" x14ac:dyDescent="0.25">
      <c r="F4" s="107"/>
      <c r="L4" s="102"/>
      <c r="M4" s="102"/>
    </row>
    <row r="5" spans="1:13" x14ac:dyDescent="0.25">
      <c r="F5" s="107"/>
      <c r="G5" s="106"/>
      <c r="H5" s="106"/>
      <c r="I5" s="106"/>
      <c r="J5" s="105"/>
      <c r="L5" s="102"/>
      <c r="M5" s="102"/>
    </row>
    <row r="6" spans="1:13" x14ac:dyDescent="0.25">
      <c r="G6" s="104"/>
      <c r="L6" s="102"/>
      <c r="M6" s="102"/>
    </row>
    <row r="7" spans="1:13" x14ac:dyDescent="0.25">
      <c r="A7" s="103"/>
      <c r="L7" s="102"/>
      <c r="M7" s="102"/>
    </row>
    <row r="8" spans="1:13" x14ac:dyDescent="0.25">
      <c r="L8" s="102"/>
      <c r="M8" s="102"/>
    </row>
    <row r="9" spans="1:13" s="9" customFormat="1" x14ac:dyDescent="0.25">
      <c r="A9" s="101"/>
    </row>
    <row r="10" spans="1:13" s="9" customFormat="1" x14ac:dyDescent="0.25"/>
    <row r="11" spans="1:13" s="9" customFormat="1" ht="38.25" customHeight="1" x14ac:dyDescent="0.25">
      <c r="A11" s="100"/>
      <c r="B11" s="99"/>
      <c r="C11" s="99"/>
      <c r="D11" s="99"/>
      <c r="E11" s="99"/>
    </row>
    <row r="12" spans="1:13" s="9" customFormat="1" x14ac:dyDescent="0.25">
      <c r="A12" s="98"/>
      <c r="B12" s="96"/>
      <c r="C12" s="96"/>
      <c r="D12" s="96"/>
      <c r="E12" s="97"/>
      <c r="H12" s="96"/>
      <c r="I12" s="96"/>
    </row>
    <row r="13" spans="1:13" s="9" customFormat="1" x14ac:dyDescent="0.25">
      <c r="A13" s="98"/>
      <c r="B13" s="96"/>
      <c r="C13" s="96"/>
      <c r="D13" s="96"/>
      <c r="E13" s="97"/>
      <c r="H13" s="96"/>
      <c r="I13" s="96"/>
    </row>
    <row r="14" spans="1:13" s="9" customFormat="1" x14ac:dyDescent="0.25">
      <c r="A14" s="278" t="s">
        <v>61</v>
      </c>
      <c r="B14" s="279" t="s">
        <v>36</v>
      </c>
      <c r="C14" s="279" t="s">
        <v>46</v>
      </c>
      <c r="D14" s="279" t="s">
        <v>53</v>
      </c>
      <c r="E14" s="279" t="s">
        <v>54</v>
      </c>
    </row>
    <row r="15" spans="1:13" s="9" customFormat="1" x14ac:dyDescent="0.25">
      <c r="A15" s="394" t="s">
        <v>62</v>
      </c>
      <c r="B15" s="395">
        <v>1723178</v>
      </c>
      <c r="C15" s="395">
        <v>1725544</v>
      </c>
      <c r="D15" s="396">
        <v>2366</v>
      </c>
      <c r="E15" s="397">
        <v>1.3730444562314514E-3</v>
      </c>
    </row>
    <row r="16" spans="1:13" s="9" customFormat="1" x14ac:dyDescent="0.25">
      <c r="A16" s="394" t="s">
        <v>63</v>
      </c>
      <c r="B16" s="395">
        <v>43830</v>
      </c>
      <c r="C16" s="395">
        <v>223937</v>
      </c>
      <c r="D16" s="396">
        <v>180107</v>
      </c>
      <c r="E16" s="397">
        <v>4.1092174309833451</v>
      </c>
    </row>
    <row r="17" spans="1:5" s="9" customFormat="1" x14ac:dyDescent="0.25">
      <c r="A17" s="280" t="s">
        <v>59</v>
      </c>
      <c r="B17" s="281">
        <v>1767008</v>
      </c>
      <c r="C17" s="281">
        <v>1949481</v>
      </c>
      <c r="D17" s="282">
        <v>182473</v>
      </c>
      <c r="E17" s="283">
        <v>0.10326665187707129</v>
      </c>
    </row>
    <row r="19" spans="1:5" x14ac:dyDescent="0.25">
      <c r="A19" s="272" t="s">
        <v>47</v>
      </c>
    </row>
    <row r="21" spans="1:5" x14ac:dyDescent="0.25">
      <c r="A21" s="478" t="s">
        <v>300</v>
      </c>
    </row>
  </sheetData>
  <hyperlinks>
    <hyperlink ref="A21" location="Indice!A1" display="Indice" xr:uid="{20A16070-86F1-4C3D-A8CB-44B3881174D3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8ECEE-409D-465E-B1EB-1ACA769894AA}">
  <sheetPr codeName="Foglio4"/>
  <dimension ref="A2:I26"/>
  <sheetViews>
    <sheetView zoomScaleNormal="100" workbookViewId="0"/>
  </sheetViews>
  <sheetFormatPr defaultColWidth="9.140625" defaultRowHeight="15" x14ac:dyDescent="0.25"/>
  <cols>
    <col min="1" max="1" width="22" style="264" bestFit="1" customWidth="1"/>
    <col min="2" max="2" width="12.42578125" style="264" customWidth="1"/>
    <col min="3" max="3" width="10.85546875" style="264" bestFit="1" customWidth="1"/>
    <col min="4" max="4" width="13.42578125" style="264" bestFit="1" customWidth="1"/>
    <col min="5" max="5" width="11.140625" style="264" bestFit="1" customWidth="1"/>
    <col min="6" max="6" width="10.28515625" style="264" bestFit="1" customWidth="1"/>
    <col min="7" max="7" width="11.140625" style="264" bestFit="1" customWidth="1"/>
    <col min="8" max="8" width="11.28515625" style="264" customWidth="1"/>
    <col min="9" max="9" width="11.140625" style="264" bestFit="1" customWidth="1"/>
    <col min="10" max="16384" width="9.140625" style="264"/>
  </cols>
  <sheetData>
    <row r="2" spans="1:9" x14ac:dyDescent="0.25">
      <c r="A2" s="49" t="s">
        <v>61</v>
      </c>
      <c r="B2" s="48" t="s">
        <v>64</v>
      </c>
      <c r="C2" s="49" t="s">
        <v>50</v>
      </c>
      <c r="D2" s="48" t="s">
        <v>51</v>
      </c>
      <c r="E2" s="49" t="s">
        <v>50</v>
      </c>
      <c r="F2" s="48" t="s">
        <v>53</v>
      </c>
      <c r="G2" s="48" t="s">
        <v>54</v>
      </c>
      <c r="H2" s="284"/>
      <c r="I2" s="284"/>
    </row>
    <row r="3" spans="1:9" x14ac:dyDescent="0.25">
      <c r="A3" s="10" t="s">
        <v>65</v>
      </c>
      <c r="B3" s="14">
        <v>1602493</v>
      </c>
      <c r="C3" s="13">
        <v>0.82201006319117753</v>
      </c>
      <c r="D3" s="14">
        <v>1621704</v>
      </c>
      <c r="E3" s="13">
        <v>0.91776834060739965</v>
      </c>
      <c r="F3" s="14">
        <v>-19211</v>
      </c>
      <c r="G3" s="12">
        <v>-1.184618154731073E-2</v>
      </c>
      <c r="H3" s="284"/>
      <c r="I3" s="284"/>
    </row>
    <row r="4" spans="1:9" x14ac:dyDescent="0.25">
      <c r="A4" s="10" t="s">
        <v>66</v>
      </c>
      <c r="B4" s="15">
        <v>123051</v>
      </c>
      <c r="C4" s="13">
        <v>6.3119876520981735E-2</v>
      </c>
      <c r="D4" s="15">
        <v>101474</v>
      </c>
      <c r="E4" s="13">
        <v>5.74270178742824E-2</v>
      </c>
      <c r="F4" s="14">
        <v>21577</v>
      </c>
      <c r="G4" s="12">
        <v>0.21263574905887223</v>
      </c>
      <c r="H4" s="284"/>
      <c r="I4" s="284"/>
    </row>
    <row r="5" spans="1:9" x14ac:dyDescent="0.25">
      <c r="A5" s="10" t="s">
        <v>67</v>
      </c>
      <c r="B5" s="11">
        <v>223937</v>
      </c>
      <c r="C5" s="13">
        <v>0.11487006028784071</v>
      </c>
      <c r="D5" s="11">
        <v>43830</v>
      </c>
      <c r="E5" s="13">
        <v>2.4804641518317971E-2</v>
      </c>
      <c r="F5" s="14">
        <v>180107</v>
      </c>
      <c r="G5" s="12">
        <v>4.1092174309833451</v>
      </c>
      <c r="H5" s="284"/>
      <c r="I5" s="284"/>
    </row>
    <row r="6" spans="1:9" x14ac:dyDescent="0.25">
      <c r="A6" s="68" t="s">
        <v>59</v>
      </c>
      <c r="B6" s="24">
        <v>1949481</v>
      </c>
      <c r="C6" s="69">
        <v>1</v>
      </c>
      <c r="D6" s="24">
        <v>1767008</v>
      </c>
      <c r="E6" s="69">
        <v>1</v>
      </c>
      <c r="F6" s="24">
        <v>182473</v>
      </c>
      <c r="G6" s="70">
        <v>0.10326665187707129</v>
      </c>
      <c r="H6" s="284"/>
      <c r="I6" s="284"/>
    </row>
    <row r="7" spans="1:9" x14ac:dyDescent="0.25">
      <c r="A7" s="284"/>
      <c r="B7" s="284"/>
      <c r="C7" s="284"/>
      <c r="D7" s="284"/>
      <c r="E7" s="284"/>
      <c r="F7" s="284"/>
      <c r="G7" s="284"/>
      <c r="H7" s="284"/>
      <c r="I7" s="284"/>
    </row>
    <row r="8" spans="1:9" s="266" customFormat="1" x14ac:dyDescent="0.25">
      <c r="A8" s="267" t="s">
        <v>61</v>
      </c>
      <c r="B8" s="421" t="s">
        <v>64</v>
      </c>
      <c r="C8" s="422"/>
      <c r="D8" s="422"/>
      <c r="E8" s="423"/>
      <c r="F8" s="421" t="s">
        <v>51</v>
      </c>
      <c r="G8" s="422"/>
      <c r="H8" s="422"/>
      <c r="I8" s="423"/>
    </row>
    <row r="9" spans="1:9" ht="26.25" customHeight="1" x14ac:dyDescent="0.25">
      <c r="A9" s="268"/>
      <c r="B9" s="49" t="s">
        <v>68</v>
      </c>
      <c r="C9" s="49" t="s">
        <v>69</v>
      </c>
      <c r="D9" s="49" t="s">
        <v>70</v>
      </c>
      <c r="E9" s="49" t="s">
        <v>71</v>
      </c>
      <c r="F9" s="49" t="s">
        <v>68</v>
      </c>
      <c r="G9" s="49" t="s">
        <v>69</v>
      </c>
      <c r="H9" s="49" t="s">
        <v>70</v>
      </c>
      <c r="I9" s="49" t="s">
        <v>71</v>
      </c>
    </row>
    <row r="10" spans="1:9" x14ac:dyDescent="0.25">
      <c r="A10" s="10" t="s">
        <v>65</v>
      </c>
      <c r="B10" s="265">
        <v>1202806</v>
      </c>
      <c r="C10" s="12">
        <v>0.75058424592182305</v>
      </c>
      <c r="D10" s="265">
        <v>399687</v>
      </c>
      <c r="E10" s="12">
        <v>0.24941575407817695</v>
      </c>
      <c r="F10" s="265">
        <v>1061961</v>
      </c>
      <c r="G10" s="12">
        <v>0.65484268399165324</v>
      </c>
      <c r="H10" s="265">
        <v>559743</v>
      </c>
      <c r="I10" s="12">
        <v>0.34515731600834676</v>
      </c>
    </row>
    <row r="11" spans="1:9" x14ac:dyDescent="0.25">
      <c r="A11" s="10" t="s">
        <v>66</v>
      </c>
      <c r="B11" s="265">
        <v>109559</v>
      </c>
      <c r="C11" s="12">
        <v>0.89035440589674197</v>
      </c>
      <c r="D11" s="265">
        <v>13492</v>
      </c>
      <c r="E11" s="12">
        <v>0.109645594103258</v>
      </c>
      <c r="F11" s="265">
        <v>80522</v>
      </c>
      <c r="G11" s="12">
        <v>0.79352346413859709</v>
      </c>
      <c r="H11" s="265">
        <v>20952</v>
      </c>
      <c r="I11" s="12">
        <v>0.20647653586140291</v>
      </c>
    </row>
    <row r="12" spans="1:9" x14ac:dyDescent="0.25">
      <c r="A12" s="10" t="s">
        <v>67</v>
      </c>
      <c r="B12" s="265">
        <v>191900</v>
      </c>
      <c r="C12" s="12">
        <v>0.85693744222705492</v>
      </c>
      <c r="D12" s="265">
        <v>32037</v>
      </c>
      <c r="E12" s="12">
        <v>0.14306255777294508</v>
      </c>
      <c r="F12" s="265">
        <v>34927</v>
      </c>
      <c r="G12" s="12">
        <v>0.79687428701802421</v>
      </c>
      <c r="H12" s="265">
        <v>8903</v>
      </c>
      <c r="I12" s="12">
        <v>0.20312571298197582</v>
      </c>
    </row>
    <row r="13" spans="1:9" x14ac:dyDescent="0.25">
      <c r="A13" s="68" t="s">
        <v>59</v>
      </c>
      <c r="B13" s="24">
        <v>1504265</v>
      </c>
      <c r="C13" s="70">
        <v>0.77162331923214433</v>
      </c>
      <c r="D13" s="24">
        <v>445216</v>
      </c>
      <c r="E13" s="70">
        <v>0.22837668076785564</v>
      </c>
      <c r="F13" s="24">
        <v>1177410</v>
      </c>
      <c r="G13" s="70">
        <v>0.66632975062931232</v>
      </c>
      <c r="H13" s="24">
        <v>589598</v>
      </c>
      <c r="I13" s="70">
        <v>0.33367024937068762</v>
      </c>
    </row>
    <row r="14" spans="1:9" x14ac:dyDescent="0.25">
      <c r="A14" s="284"/>
      <c r="B14" s="284"/>
      <c r="C14" s="284"/>
      <c r="D14" s="284"/>
      <c r="E14" s="284"/>
      <c r="F14" s="284"/>
      <c r="G14" s="284"/>
      <c r="H14" s="284"/>
      <c r="I14" s="284"/>
    </row>
    <row r="15" spans="1:9" x14ac:dyDescent="0.25">
      <c r="A15" s="49" t="s">
        <v>61</v>
      </c>
      <c r="B15" s="49" t="s">
        <v>33</v>
      </c>
      <c r="C15" s="421" t="s">
        <v>72</v>
      </c>
      <c r="D15" s="422"/>
      <c r="E15" s="422"/>
      <c r="F15" s="422"/>
      <c r="G15" s="423"/>
      <c r="H15" s="49" t="s">
        <v>59</v>
      </c>
      <c r="I15" s="284"/>
    </row>
    <row r="16" spans="1:9" x14ac:dyDescent="0.25">
      <c r="A16" s="49"/>
      <c r="B16" s="49"/>
      <c r="C16" s="49" t="s">
        <v>73</v>
      </c>
      <c r="D16" s="49" t="s">
        <v>74</v>
      </c>
      <c r="E16" s="49" t="s">
        <v>75</v>
      </c>
      <c r="F16" s="49" t="s">
        <v>76</v>
      </c>
      <c r="G16" s="49" t="s">
        <v>77</v>
      </c>
      <c r="H16" s="49"/>
      <c r="I16" s="284"/>
    </row>
    <row r="17" spans="1:9" x14ac:dyDescent="0.25">
      <c r="A17" s="424" t="s">
        <v>62</v>
      </c>
      <c r="B17" s="16" t="s">
        <v>36</v>
      </c>
      <c r="C17" s="66">
        <v>0.61899999999999999</v>
      </c>
      <c r="D17" s="66">
        <v>0.14799999999999999</v>
      </c>
      <c r="E17" s="66">
        <v>8.5999999999999993E-2</v>
      </c>
      <c r="F17" s="66">
        <v>6.4000000000000001E-2</v>
      </c>
      <c r="G17" s="66">
        <v>8.4000000000000005E-2</v>
      </c>
      <c r="H17" s="71">
        <v>1</v>
      </c>
      <c r="I17" s="284"/>
    </row>
    <row r="18" spans="1:9" x14ac:dyDescent="0.25">
      <c r="A18" s="425"/>
      <c r="B18" s="16" t="s">
        <v>46</v>
      </c>
      <c r="C18" s="66">
        <v>0.66400000000000003</v>
      </c>
      <c r="D18" s="66">
        <v>0.13400000000000001</v>
      </c>
      <c r="E18" s="66">
        <v>6.6000000000000003E-2</v>
      </c>
      <c r="F18" s="66">
        <v>5.0999999999999997E-2</v>
      </c>
      <c r="G18" s="66">
        <v>8.5000000000000006E-2</v>
      </c>
      <c r="H18" s="71">
        <v>1</v>
      </c>
      <c r="I18" s="284"/>
    </row>
    <row r="19" spans="1:9" x14ac:dyDescent="0.25">
      <c r="A19" s="424" t="s">
        <v>78</v>
      </c>
      <c r="B19" s="16" t="s">
        <v>36</v>
      </c>
      <c r="C19" s="66">
        <v>0.12</v>
      </c>
      <c r="D19" s="66">
        <v>6.5000000000000002E-2</v>
      </c>
      <c r="E19" s="66">
        <v>6.7000000000000004E-2</v>
      </c>
      <c r="F19" s="66">
        <v>9.0999999999999998E-2</v>
      </c>
      <c r="G19" s="66">
        <v>0.65700000000000003</v>
      </c>
      <c r="H19" s="71">
        <v>1</v>
      </c>
      <c r="I19" s="284"/>
    </row>
    <row r="20" spans="1:9" x14ac:dyDescent="0.25">
      <c r="A20" s="425"/>
      <c r="B20" s="17" t="s">
        <v>46</v>
      </c>
      <c r="C20" s="92">
        <v>0.23899999999999999</v>
      </c>
      <c r="D20" s="92">
        <v>9.9000000000000005E-2</v>
      </c>
      <c r="E20" s="92">
        <v>8.8999999999999996E-2</v>
      </c>
      <c r="F20" s="92">
        <v>0.11700000000000001</v>
      </c>
      <c r="G20" s="92">
        <v>0.45700000000000002</v>
      </c>
      <c r="H20" s="72">
        <v>1</v>
      </c>
      <c r="I20" s="284"/>
    </row>
    <row r="21" spans="1:9" x14ac:dyDescent="0.25">
      <c r="A21" s="419" t="s">
        <v>59</v>
      </c>
      <c r="B21" s="23" t="s">
        <v>36</v>
      </c>
      <c r="C21" s="93">
        <v>0.60599999999999998</v>
      </c>
      <c r="D21" s="93">
        <v>0.14599999999999999</v>
      </c>
      <c r="E21" s="93">
        <v>8.5999999999999993E-2</v>
      </c>
      <c r="F21" s="93">
        <v>6.4000000000000001E-2</v>
      </c>
      <c r="G21" s="93">
        <v>9.8000000000000004E-2</v>
      </c>
      <c r="H21" s="73">
        <v>1</v>
      </c>
      <c r="I21" s="284"/>
    </row>
    <row r="22" spans="1:9" x14ac:dyDescent="0.25">
      <c r="A22" s="420"/>
      <c r="B22" s="23" t="s">
        <v>46</v>
      </c>
      <c r="C22" s="93">
        <v>0.61499999999999999</v>
      </c>
      <c r="D22" s="93">
        <v>0.13</v>
      </c>
      <c r="E22" s="93">
        <v>6.8000000000000005E-2</v>
      </c>
      <c r="F22" s="93">
        <v>5.8999999999999997E-2</v>
      </c>
      <c r="G22" s="93">
        <v>0.128</v>
      </c>
      <c r="H22" s="73">
        <v>1</v>
      </c>
      <c r="I22" s="284"/>
    </row>
    <row r="24" spans="1:9" x14ac:dyDescent="0.2">
      <c r="A24" s="272" t="s">
        <v>47</v>
      </c>
    </row>
    <row r="26" spans="1:9" x14ac:dyDescent="0.25">
      <c r="A26" s="478" t="s">
        <v>300</v>
      </c>
    </row>
  </sheetData>
  <mergeCells count="6">
    <mergeCell ref="A21:A22"/>
    <mergeCell ref="B8:E8"/>
    <mergeCell ref="F8:I8"/>
    <mergeCell ref="A17:A18"/>
    <mergeCell ref="A19:A20"/>
    <mergeCell ref="C15:G15"/>
  </mergeCells>
  <hyperlinks>
    <hyperlink ref="A26" location="Indice!A1" display="Indice" xr:uid="{E964BFB2-3732-451C-A46B-B67DA97CBF33}"/>
  </hyperlink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4E0ED-6A9F-49D8-ADF6-082B062764DC}">
  <sheetPr codeName="Foglio5"/>
  <dimension ref="A2:G22"/>
  <sheetViews>
    <sheetView workbookViewId="0"/>
  </sheetViews>
  <sheetFormatPr defaultRowHeight="15" x14ac:dyDescent="0.25"/>
  <cols>
    <col min="1" max="1" width="15.7109375" customWidth="1"/>
    <col min="2" max="7" width="14.7109375" customWidth="1"/>
  </cols>
  <sheetData>
    <row r="2" spans="1:7" x14ac:dyDescent="0.25">
      <c r="A2" s="426" t="s">
        <v>79</v>
      </c>
      <c r="B2" s="428" t="s">
        <v>64</v>
      </c>
      <c r="C2" s="429"/>
      <c r="D2" s="430"/>
      <c r="E2" s="428" t="s">
        <v>51</v>
      </c>
      <c r="F2" s="429"/>
      <c r="G2" s="430"/>
    </row>
    <row r="3" spans="1:7" ht="24" x14ac:dyDescent="0.25">
      <c r="A3" s="427"/>
      <c r="B3" s="78" t="s">
        <v>80</v>
      </c>
      <c r="C3" s="79" t="s">
        <v>81</v>
      </c>
      <c r="D3" s="78" t="s">
        <v>59</v>
      </c>
      <c r="E3" s="78" t="s">
        <v>80</v>
      </c>
      <c r="F3" s="79" t="s">
        <v>81</v>
      </c>
      <c r="G3" s="78" t="s">
        <v>59</v>
      </c>
    </row>
    <row r="4" spans="1:7" x14ac:dyDescent="0.25">
      <c r="A4" s="16" t="s">
        <v>82</v>
      </c>
      <c r="B4" s="11">
        <v>297298</v>
      </c>
      <c r="C4" s="11">
        <v>90065</v>
      </c>
      <c r="D4" s="11">
        <v>387363</v>
      </c>
      <c r="E4" s="11">
        <v>238618</v>
      </c>
      <c r="F4" s="11">
        <v>94341</v>
      </c>
      <c r="G4" s="11">
        <v>332959</v>
      </c>
    </row>
    <row r="5" spans="1:7" x14ac:dyDescent="0.25">
      <c r="A5" s="16" t="s">
        <v>83</v>
      </c>
      <c r="B5" s="11">
        <v>275189</v>
      </c>
      <c r="C5" s="11">
        <v>68108</v>
      </c>
      <c r="D5" s="11">
        <v>343297</v>
      </c>
      <c r="E5" s="11">
        <v>212264</v>
      </c>
      <c r="F5" s="11">
        <v>91555</v>
      </c>
      <c r="G5" s="11">
        <v>303819</v>
      </c>
    </row>
    <row r="6" spans="1:7" x14ac:dyDescent="0.25">
      <c r="A6" s="16" t="s">
        <v>84</v>
      </c>
      <c r="B6" s="11">
        <v>283331</v>
      </c>
      <c r="C6" s="11">
        <v>102156</v>
      </c>
      <c r="D6" s="11">
        <v>385487</v>
      </c>
      <c r="E6" s="11">
        <v>256550</v>
      </c>
      <c r="F6" s="11">
        <v>141943</v>
      </c>
      <c r="G6" s="11">
        <v>398493</v>
      </c>
    </row>
    <row r="7" spans="1:7" x14ac:dyDescent="0.25">
      <c r="A7" s="16" t="s">
        <v>85</v>
      </c>
      <c r="B7" s="11">
        <v>242482</v>
      </c>
      <c r="C7" s="11">
        <v>99095</v>
      </c>
      <c r="D7" s="11">
        <v>341577</v>
      </c>
      <c r="E7" s="11">
        <v>253265</v>
      </c>
      <c r="F7" s="11">
        <v>158078</v>
      </c>
      <c r="G7" s="11">
        <v>411343</v>
      </c>
    </row>
    <row r="8" spans="1:7" x14ac:dyDescent="0.25">
      <c r="A8" s="16" t="s">
        <v>86</v>
      </c>
      <c r="B8" s="11">
        <v>104506</v>
      </c>
      <c r="C8" s="11">
        <v>40263</v>
      </c>
      <c r="D8" s="11">
        <v>144769</v>
      </c>
      <c r="E8" s="11">
        <v>101264</v>
      </c>
      <c r="F8" s="11">
        <v>73826</v>
      </c>
      <c r="G8" s="11">
        <v>175090</v>
      </c>
    </row>
    <row r="9" spans="1:7" x14ac:dyDescent="0.25">
      <c r="A9" s="110" t="s">
        <v>59</v>
      </c>
      <c r="B9" s="111">
        <v>1202806</v>
      </c>
      <c r="C9" s="111">
        <v>399687</v>
      </c>
      <c r="D9" s="111">
        <v>1602493</v>
      </c>
      <c r="E9" s="111">
        <v>1061961</v>
      </c>
      <c r="F9" s="111">
        <v>559743</v>
      </c>
      <c r="G9" s="111">
        <v>1621704</v>
      </c>
    </row>
    <row r="10" spans="1:7" x14ac:dyDescent="0.25">
      <c r="A10" s="4"/>
      <c r="B10" s="4"/>
      <c r="C10" s="4"/>
      <c r="D10" s="4"/>
      <c r="E10" s="4"/>
      <c r="F10" s="4"/>
      <c r="G10" s="4"/>
    </row>
    <row r="11" spans="1:7" x14ac:dyDescent="0.25">
      <c r="A11" s="431" t="s">
        <v>79</v>
      </c>
      <c r="B11" s="431" t="s">
        <v>64</v>
      </c>
      <c r="C11" s="431"/>
      <c r="D11" s="431"/>
      <c r="E11" s="431" t="s">
        <v>51</v>
      </c>
      <c r="F11" s="431"/>
      <c r="G11" s="431"/>
    </row>
    <row r="12" spans="1:7" ht="24" x14ac:dyDescent="0.25">
      <c r="A12" s="431"/>
      <c r="B12" s="78" t="s">
        <v>80</v>
      </c>
      <c r="C12" s="79" t="s">
        <v>81</v>
      </c>
      <c r="D12" s="78" t="s">
        <v>59</v>
      </c>
      <c r="E12" s="78" t="s">
        <v>80</v>
      </c>
      <c r="F12" s="79" t="s">
        <v>81</v>
      </c>
      <c r="G12" s="78" t="s">
        <v>59</v>
      </c>
    </row>
    <row r="13" spans="1:7" x14ac:dyDescent="0.25">
      <c r="A13" s="16" t="s">
        <v>82</v>
      </c>
      <c r="B13" s="90">
        <v>0.76749199071671792</v>
      </c>
      <c r="C13" s="90">
        <v>0.23250800928328208</v>
      </c>
      <c r="D13" s="90">
        <v>1</v>
      </c>
      <c r="E13" s="90">
        <v>0.71665880784120572</v>
      </c>
      <c r="F13" s="90">
        <v>0.28334119215879433</v>
      </c>
      <c r="G13" s="90">
        <v>1</v>
      </c>
    </row>
    <row r="14" spans="1:7" x14ac:dyDescent="0.25">
      <c r="A14" s="16" t="s">
        <v>83</v>
      </c>
      <c r="B14" s="90">
        <v>0.8016061893928581</v>
      </c>
      <c r="C14" s="90">
        <v>0.19839381060714192</v>
      </c>
      <c r="D14" s="90">
        <v>1</v>
      </c>
      <c r="E14" s="90">
        <v>0.698652816314977</v>
      </c>
      <c r="F14" s="90">
        <v>0.301347183685023</v>
      </c>
      <c r="G14" s="90">
        <v>1</v>
      </c>
    </row>
    <row r="15" spans="1:7" x14ac:dyDescent="0.25">
      <c r="A15" s="16" t="s">
        <v>84</v>
      </c>
      <c r="B15" s="90">
        <v>0.73499495443426111</v>
      </c>
      <c r="C15" s="90">
        <v>0.26500504556573889</v>
      </c>
      <c r="D15" s="90">
        <v>1</v>
      </c>
      <c r="E15" s="90">
        <v>0.64380051845327269</v>
      </c>
      <c r="F15" s="90">
        <v>0.35619948154672731</v>
      </c>
      <c r="G15" s="90">
        <v>1</v>
      </c>
    </row>
    <row r="16" spans="1:7" x14ac:dyDescent="0.25">
      <c r="A16" s="16" t="s">
        <v>85</v>
      </c>
      <c r="B16" s="90">
        <v>0.70988971739900519</v>
      </c>
      <c r="C16" s="90">
        <v>0.29011028260099481</v>
      </c>
      <c r="D16" s="90">
        <v>1</v>
      </c>
      <c r="E16" s="90">
        <v>0.61570271039011237</v>
      </c>
      <c r="F16" s="90">
        <v>0.38429728960988763</v>
      </c>
      <c r="G16" s="90">
        <v>1</v>
      </c>
    </row>
    <row r="17" spans="1:7" x14ac:dyDescent="0.25">
      <c r="A17" s="16" t="s">
        <v>86</v>
      </c>
      <c r="B17" s="90">
        <v>0.72188106569776678</v>
      </c>
      <c r="C17" s="90">
        <v>0.27811893430223322</v>
      </c>
      <c r="D17" s="90">
        <v>1</v>
      </c>
      <c r="E17" s="90">
        <v>0.57835398937689186</v>
      </c>
      <c r="F17" s="90">
        <v>0.42164601062310814</v>
      </c>
      <c r="G17" s="90">
        <v>1</v>
      </c>
    </row>
    <row r="18" spans="1:7" x14ac:dyDescent="0.25">
      <c r="A18" s="110" t="s">
        <v>59</v>
      </c>
      <c r="B18" s="112">
        <v>0.75058424592182305</v>
      </c>
      <c r="C18" s="112">
        <v>0.24941575407817695</v>
      </c>
      <c r="D18" s="112">
        <v>1</v>
      </c>
      <c r="E18" s="112">
        <v>0.65484268399165324</v>
      </c>
      <c r="F18" s="112">
        <v>0.34515731600834676</v>
      </c>
      <c r="G18" s="112">
        <v>1</v>
      </c>
    </row>
    <row r="20" spans="1:7" x14ac:dyDescent="0.25">
      <c r="A20" s="272" t="s">
        <v>47</v>
      </c>
    </row>
    <row r="22" spans="1:7" x14ac:dyDescent="0.25">
      <c r="A22" s="478" t="s">
        <v>300</v>
      </c>
    </row>
  </sheetData>
  <mergeCells count="6">
    <mergeCell ref="A2:A3"/>
    <mergeCell ref="B2:D2"/>
    <mergeCell ref="E2:G2"/>
    <mergeCell ref="A11:A12"/>
    <mergeCell ref="B11:D11"/>
    <mergeCell ref="E11:G11"/>
  </mergeCells>
  <hyperlinks>
    <hyperlink ref="A22" location="Indice!A1" display="Indice" xr:uid="{9FC5D0C5-1BEC-42B3-96E4-F94CAB3CD06A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5CC33-1800-4532-91BD-CDE8CA4AB8D0}">
  <sheetPr codeName="Foglio6"/>
  <dimension ref="A2:G11"/>
  <sheetViews>
    <sheetView zoomScaleNormal="100" workbookViewId="0"/>
  </sheetViews>
  <sheetFormatPr defaultRowHeight="15" x14ac:dyDescent="0.25"/>
  <cols>
    <col min="1" max="1" width="29.85546875" customWidth="1"/>
    <col min="2" max="7" width="17.140625" customWidth="1"/>
  </cols>
  <sheetData>
    <row r="2" spans="1:7" x14ac:dyDescent="0.25">
      <c r="A2" s="49" t="s">
        <v>87</v>
      </c>
      <c r="B2" s="48" t="s">
        <v>64</v>
      </c>
      <c r="C2" s="49" t="s">
        <v>50</v>
      </c>
      <c r="D2" s="48" t="s">
        <v>51</v>
      </c>
      <c r="E2" s="49" t="s">
        <v>50</v>
      </c>
      <c r="F2" s="48" t="s">
        <v>53</v>
      </c>
      <c r="G2" s="48" t="s">
        <v>54</v>
      </c>
    </row>
    <row r="3" spans="1:7" x14ac:dyDescent="0.25">
      <c r="A3" s="74" t="s">
        <v>88</v>
      </c>
      <c r="B3" s="75">
        <v>358788</v>
      </c>
      <c r="C3" s="80">
        <v>0.18404282986087067</v>
      </c>
      <c r="D3" s="75">
        <v>310180</v>
      </c>
      <c r="E3" s="80">
        <v>0.17553966931672069</v>
      </c>
      <c r="F3" s="75">
        <v>48608</v>
      </c>
      <c r="G3" s="81">
        <v>0.15670900767296408</v>
      </c>
    </row>
    <row r="4" spans="1:7" x14ac:dyDescent="0.25">
      <c r="A4" s="74" t="s">
        <v>89</v>
      </c>
      <c r="B4" s="75">
        <v>523027</v>
      </c>
      <c r="C4" s="80">
        <v>0.26829038087573054</v>
      </c>
      <c r="D4" s="75">
        <v>465434</v>
      </c>
      <c r="E4" s="80">
        <v>0.26340231623173183</v>
      </c>
      <c r="F4" s="75">
        <v>57593</v>
      </c>
      <c r="G4" s="81">
        <v>0.12374042291710532</v>
      </c>
    </row>
    <row r="5" spans="1:7" x14ac:dyDescent="0.25">
      <c r="A5" s="74" t="s">
        <v>90</v>
      </c>
      <c r="B5" s="75">
        <v>670420</v>
      </c>
      <c r="C5" s="80">
        <v>0.34389665762323407</v>
      </c>
      <c r="D5" s="75">
        <v>660845</v>
      </c>
      <c r="E5" s="80">
        <v>0.37399094967311974</v>
      </c>
      <c r="F5" s="75">
        <v>9575</v>
      </c>
      <c r="G5" s="81">
        <v>1.4489025414431523E-2</v>
      </c>
    </row>
    <row r="6" spans="1:7" x14ac:dyDescent="0.25">
      <c r="A6" s="74" t="s">
        <v>91</v>
      </c>
      <c r="B6" s="75">
        <v>397246</v>
      </c>
      <c r="C6" s="80">
        <v>0.20377013164016475</v>
      </c>
      <c r="D6" s="75">
        <v>330549</v>
      </c>
      <c r="E6" s="80">
        <v>0.18706706477842772</v>
      </c>
      <c r="F6" s="75">
        <v>66697</v>
      </c>
      <c r="G6" s="81">
        <v>0.20177643859155525</v>
      </c>
    </row>
    <row r="7" spans="1:7" x14ac:dyDescent="0.25">
      <c r="A7" s="68" t="s">
        <v>59</v>
      </c>
      <c r="B7" s="76">
        <v>1949481</v>
      </c>
      <c r="C7" s="83">
        <v>1</v>
      </c>
      <c r="D7" s="82">
        <v>1767008</v>
      </c>
      <c r="E7" s="83">
        <v>1</v>
      </c>
      <c r="F7" s="82">
        <v>182473</v>
      </c>
      <c r="G7" s="84">
        <v>0.10326665187707129</v>
      </c>
    </row>
    <row r="9" spans="1:7" x14ac:dyDescent="0.25">
      <c r="A9" s="272" t="s">
        <v>47</v>
      </c>
    </row>
    <row r="11" spans="1:7" x14ac:dyDescent="0.25">
      <c r="A11" s="478" t="s">
        <v>300</v>
      </c>
    </row>
  </sheetData>
  <hyperlinks>
    <hyperlink ref="A11" location="Indice!A1" display="Indice" xr:uid="{7215C88C-C120-48D2-9246-B5A4C8EDC551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1558A-AC2D-47F2-942A-7B5D803DFEFB}">
  <sheetPr codeName="Foglio7"/>
  <dimension ref="A2:G14"/>
  <sheetViews>
    <sheetView zoomScaleNormal="100" workbookViewId="0"/>
  </sheetViews>
  <sheetFormatPr defaultRowHeight="15" x14ac:dyDescent="0.25"/>
  <cols>
    <col min="1" max="1" width="29.85546875" customWidth="1"/>
    <col min="2" max="7" width="17.140625" customWidth="1"/>
  </cols>
  <sheetData>
    <row r="2" spans="1:7" x14ac:dyDescent="0.25">
      <c r="A2" s="114" t="s">
        <v>79</v>
      </c>
      <c r="B2" s="87" t="s">
        <v>64</v>
      </c>
      <c r="C2" s="87" t="s">
        <v>50</v>
      </c>
      <c r="D2" s="87" t="s">
        <v>51</v>
      </c>
      <c r="E2" s="87" t="s">
        <v>50</v>
      </c>
      <c r="F2" s="87" t="s">
        <v>53</v>
      </c>
      <c r="G2" s="87" t="s">
        <v>92</v>
      </c>
    </row>
    <row r="3" spans="1:7" x14ac:dyDescent="0.25">
      <c r="A3" s="17" t="s">
        <v>82</v>
      </c>
      <c r="B3" s="113">
        <v>453619</v>
      </c>
      <c r="C3" s="85">
        <f t="shared" ref="C3:C8" si="0">B3/B$8</f>
        <v>0.26289179291531656</v>
      </c>
      <c r="D3" s="6">
        <v>387031</v>
      </c>
      <c r="E3" s="85">
        <f t="shared" ref="E3:E8" si="1">D3/D$8</f>
        <v>0.22466143853070417</v>
      </c>
      <c r="F3" s="6">
        <f t="shared" ref="F3:F9" si="2">B3-D3</f>
        <v>66588</v>
      </c>
      <c r="G3" s="86">
        <f t="shared" ref="G3:G9" si="3">(B3-D3)/D3</f>
        <v>0.17204823386240378</v>
      </c>
    </row>
    <row r="4" spans="1:7" x14ac:dyDescent="0.25">
      <c r="A4" s="17" t="s">
        <v>83</v>
      </c>
      <c r="B4" s="113">
        <v>351520</v>
      </c>
      <c r="C4" s="85">
        <f t="shared" si="0"/>
        <v>0.20372101487281635</v>
      </c>
      <c r="D4" s="6">
        <v>309902</v>
      </c>
      <c r="E4" s="85">
        <f t="shared" si="1"/>
        <v>0.17989005822154372</v>
      </c>
      <c r="F4" s="6">
        <f t="shared" si="2"/>
        <v>41618</v>
      </c>
      <c r="G4" s="86">
        <f t="shared" si="3"/>
        <v>0.13429406715671405</v>
      </c>
    </row>
    <row r="5" spans="1:7" x14ac:dyDescent="0.25">
      <c r="A5" s="17" t="s">
        <v>84</v>
      </c>
      <c r="B5" s="113">
        <v>415635</v>
      </c>
      <c r="C5" s="85">
        <f t="shared" si="0"/>
        <v>0.24087842517257346</v>
      </c>
      <c r="D5" s="6">
        <v>419339</v>
      </c>
      <c r="E5" s="85">
        <f t="shared" si="1"/>
        <v>0.24341539300993192</v>
      </c>
      <c r="F5" s="6">
        <f t="shared" si="2"/>
        <v>-3704</v>
      </c>
      <c r="G5" s="86">
        <f t="shared" si="3"/>
        <v>-8.832948998304474E-3</v>
      </c>
    </row>
    <row r="6" spans="1:7" x14ac:dyDescent="0.25">
      <c r="A6" s="17" t="s">
        <v>85</v>
      </c>
      <c r="B6" s="113">
        <v>354022</v>
      </c>
      <c r="C6" s="85">
        <f t="shared" si="0"/>
        <v>0.20517103188240837</v>
      </c>
      <c r="D6" s="6">
        <v>424747</v>
      </c>
      <c r="E6" s="85">
        <f t="shared" si="1"/>
        <v>0.2465545964834884</v>
      </c>
      <c r="F6" s="6">
        <f t="shared" si="2"/>
        <v>-70725</v>
      </c>
      <c r="G6" s="86">
        <f t="shared" si="3"/>
        <v>-0.16651088765782926</v>
      </c>
    </row>
    <row r="7" spans="1:7" x14ac:dyDescent="0.25">
      <c r="A7" s="17" t="s">
        <v>86</v>
      </c>
      <c r="B7" s="113">
        <v>150701</v>
      </c>
      <c r="C7" s="85">
        <f t="shared" si="0"/>
        <v>8.7337735156885227E-2</v>
      </c>
      <c r="D7" s="6">
        <v>181711</v>
      </c>
      <c r="E7" s="85">
        <f t="shared" si="1"/>
        <v>0.10547851375433179</v>
      </c>
      <c r="F7" s="6">
        <f t="shared" si="2"/>
        <v>-31010</v>
      </c>
      <c r="G7" s="86">
        <f t="shared" si="3"/>
        <v>-0.17065560147707073</v>
      </c>
    </row>
    <row r="8" spans="1:7" x14ac:dyDescent="0.25">
      <c r="A8" s="115" t="s">
        <v>93</v>
      </c>
      <c r="B8" s="82">
        <f>SUM(B3:B7)</f>
        <v>1725497</v>
      </c>
      <c r="C8" s="83">
        <f t="shared" si="0"/>
        <v>1</v>
      </c>
      <c r="D8" s="82">
        <v>1722730</v>
      </c>
      <c r="E8" s="83">
        <f t="shared" si="1"/>
        <v>1</v>
      </c>
      <c r="F8" s="82">
        <f t="shared" si="2"/>
        <v>2767</v>
      </c>
      <c r="G8" s="84">
        <f t="shared" si="3"/>
        <v>1.6061715997283382E-3</v>
      </c>
    </row>
    <row r="9" spans="1:7" x14ac:dyDescent="0.25">
      <c r="A9" s="238" t="s">
        <v>94</v>
      </c>
      <c r="B9" s="88">
        <v>47</v>
      </c>
      <c r="C9" s="86">
        <v>0</v>
      </c>
      <c r="D9" s="88">
        <v>448</v>
      </c>
      <c r="E9" s="86">
        <v>0</v>
      </c>
      <c r="F9" s="6">
        <f t="shared" si="2"/>
        <v>-401</v>
      </c>
      <c r="G9" s="86">
        <f t="shared" si="3"/>
        <v>-0.8950892857142857</v>
      </c>
    </row>
    <row r="10" spans="1:7" x14ac:dyDescent="0.25">
      <c r="A10" s="89" t="s">
        <v>59</v>
      </c>
      <c r="B10" s="82">
        <f>SUM(B8:B9)</f>
        <v>1725544</v>
      </c>
      <c r="C10" s="84">
        <v>1</v>
      </c>
      <c r="D10" s="82">
        <v>1723178</v>
      </c>
      <c r="E10" s="84">
        <v>1</v>
      </c>
      <c r="F10" s="82">
        <f>B10-D10</f>
        <v>2366</v>
      </c>
      <c r="G10" s="84">
        <f>(B10-D10)/D10</f>
        <v>1.3730444562314514E-3</v>
      </c>
    </row>
    <row r="12" spans="1:7" x14ac:dyDescent="0.25">
      <c r="A12" s="272" t="s">
        <v>47</v>
      </c>
    </row>
    <row r="14" spans="1:7" x14ac:dyDescent="0.25">
      <c r="A14" s="478" t="s">
        <v>300</v>
      </c>
    </row>
  </sheetData>
  <hyperlinks>
    <hyperlink ref="A14" location="Indice!A1" display="Indice" xr:uid="{A2255129-0029-420A-8EFD-F0A510CE97C2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7F455-5A27-404F-849A-921EB64A6AED}">
  <sheetPr codeName="Foglio8"/>
  <dimension ref="A68:E104"/>
  <sheetViews>
    <sheetView showGridLines="0" zoomScaleNormal="100" workbookViewId="0"/>
  </sheetViews>
  <sheetFormatPr defaultColWidth="8.5703125" defaultRowHeight="15" x14ac:dyDescent="0.25"/>
  <cols>
    <col min="1" max="1" width="41" style="1" customWidth="1"/>
    <col min="2" max="3" width="23.42578125" style="1" customWidth="1"/>
    <col min="4" max="4" width="17.140625" style="1" customWidth="1"/>
    <col min="5" max="8" width="8.5703125" style="1"/>
    <col min="9" max="9" width="22.85546875" style="1" customWidth="1"/>
    <col min="10" max="10" width="15.42578125" style="1" customWidth="1"/>
    <col min="11" max="16384" width="8.5703125" style="1"/>
  </cols>
  <sheetData>
    <row r="68" spans="1:5" x14ac:dyDescent="0.25">
      <c r="A68" s="116" t="s">
        <v>79</v>
      </c>
      <c r="B68" s="116" t="s">
        <v>95</v>
      </c>
    </row>
    <row r="69" spans="1:5" x14ac:dyDescent="0.25">
      <c r="A69" s="17" t="s">
        <v>82</v>
      </c>
      <c r="B69" s="117">
        <v>453619</v>
      </c>
    </row>
    <row r="70" spans="1:5" x14ac:dyDescent="0.25">
      <c r="A70" s="17" t="s">
        <v>83</v>
      </c>
      <c r="B70" s="117">
        <v>351520</v>
      </c>
    </row>
    <row r="71" spans="1:5" x14ac:dyDescent="0.25">
      <c r="A71" s="17" t="s">
        <v>84</v>
      </c>
      <c r="B71" s="117">
        <v>415635</v>
      </c>
    </row>
    <row r="72" spans="1:5" x14ac:dyDescent="0.25">
      <c r="A72" s="17" t="s">
        <v>85</v>
      </c>
      <c r="B72" s="117">
        <v>354022</v>
      </c>
    </row>
    <row r="73" spans="1:5" x14ac:dyDescent="0.25">
      <c r="A73" s="17" t="s">
        <v>86</v>
      </c>
      <c r="B73" s="117">
        <v>150701</v>
      </c>
    </row>
    <row r="74" spans="1:5" x14ac:dyDescent="0.25">
      <c r="A74" s="238" t="s">
        <v>94</v>
      </c>
      <c r="B74" s="117">
        <v>47</v>
      </c>
    </row>
    <row r="75" spans="1:5" x14ac:dyDescent="0.25">
      <c r="A75" s="118" t="s">
        <v>59</v>
      </c>
      <c r="B75" s="119">
        <v>1725544</v>
      </c>
    </row>
    <row r="78" spans="1:5" x14ac:dyDescent="0.25">
      <c r="A78" s="285"/>
      <c r="B78" s="432" t="s">
        <v>96</v>
      </c>
      <c r="C78" s="432" t="s">
        <v>97</v>
      </c>
      <c r="D78" s="285"/>
      <c r="E78" s="285"/>
    </row>
    <row r="79" spans="1:5" x14ac:dyDescent="0.25">
      <c r="A79" s="286" t="s">
        <v>98</v>
      </c>
      <c r="B79" s="287" t="s">
        <v>99</v>
      </c>
      <c r="C79" s="287" t="s">
        <v>100</v>
      </c>
      <c r="D79" s="287" t="s">
        <v>101</v>
      </c>
      <c r="E79" s="288" t="s">
        <v>54</v>
      </c>
    </row>
    <row r="80" spans="1:5" x14ac:dyDescent="0.25">
      <c r="A80" s="289" t="s">
        <v>102</v>
      </c>
      <c r="B80" s="290">
        <v>63078</v>
      </c>
      <c r="C80" s="290">
        <v>43971</v>
      </c>
      <c r="D80" s="291">
        <v>-19107</v>
      </c>
      <c r="E80" s="292">
        <v>-0.30291068201274612</v>
      </c>
    </row>
    <row r="81" spans="1:5" x14ac:dyDescent="0.25">
      <c r="A81" s="289" t="s">
        <v>103</v>
      </c>
      <c r="B81" s="290">
        <v>9058</v>
      </c>
      <c r="C81" s="290">
        <v>6833</v>
      </c>
      <c r="D81" s="291">
        <v>-2225</v>
      </c>
      <c r="E81" s="292">
        <v>-0.24563921395451535</v>
      </c>
    </row>
    <row r="82" spans="1:5" x14ac:dyDescent="0.25">
      <c r="A82" s="289" t="s">
        <v>104</v>
      </c>
      <c r="B82" s="290">
        <v>52031</v>
      </c>
      <c r="C82" s="290">
        <v>41389</v>
      </c>
      <c r="D82" s="291">
        <v>-10642</v>
      </c>
      <c r="E82" s="292">
        <v>-0.20453191366685244</v>
      </c>
    </row>
    <row r="83" spans="1:5" x14ac:dyDescent="0.25">
      <c r="A83" s="289" t="s">
        <v>105</v>
      </c>
      <c r="B83" s="290">
        <v>193321</v>
      </c>
      <c r="C83" s="290">
        <v>169057</v>
      </c>
      <c r="D83" s="291">
        <v>-24264</v>
      </c>
      <c r="E83" s="292">
        <v>-0.12551145504109745</v>
      </c>
    </row>
    <row r="84" spans="1:5" x14ac:dyDescent="0.25">
      <c r="A84" s="289" t="s">
        <v>106</v>
      </c>
      <c r="B84" s="290">
        <v>146237</v>
      </c>
      <c r="C84" s="290">
        <v>177357</v>
      </c>
      <c r="D84" s="291">
        <v>31120</v>
      </c>
      <c r="E84" s="292">
        <v>0.21280524080772992</v>
      </c>
    </row>
    <row r="85" spans="1:5" x14ac:dyDescent="0.25">
      <c r="A85" s="289" t="s">
        <v>107</v>
      </c>
      <c r="B85" s="290">
        <v>33565</v>
      </c>
      <c r="C85" s="290">
        <v>30761</v>
      </c>
      <c r="D85" s="291">
        <v>-2804</v>
      </c>
      <c r="E85" s="292">
        <v>-8.3539401161924626E-2</v>
      </c>
    </row>
    <row r="86" spans="1:5" x14ac:dyDescent="0.25">
      <c r="A86" s="289" t="s">
        <v>108</v>
      </c>
      <c r="B86" s="290">
        <v>225300</v>
      </c>
      <c r="C86" s="290">
        <v>219540</v>
      </c>
      <c r="D86" s="291">
        <v>-5760</v>
      </c>
      <c r="E86" s="292">
        <v>-2.5565912117177098E-2</v>
      </c>
    </row>
    <row r="87" spans="1:5" x14ac:dyDescent="0.25">
      <c r="A87" s="289" t="s">
        <v>109</v>
      </c>
      <c r="B87" s="290">
        <v>35350</v>
      </c>
      <c r="C87" s="290">
        <v>33392</v>
      </c>
      <c r="D87" s="291">
        <v>-1958</v>
      </c>
      <c r="E87" s="292">
        <v>-5.5388967468175392E-2</v>
      </c>
    </row>
    <row r="88" spans="1:5" x14ac:dyDescent="0.25">
      <c r="A88" s="289" t="s">
        <v>110</v>
      </c>
      <c r="B88" s="290">
        <v>245662</v>
      </c>
      <c r="C88" s="290">
        <v>289616</v>
      </c>
      <c r="D88" s="291">
        <v>43954</v>
      </c>
      <c r="E88" s="292">
        <v>0.17892063078538806</v>
      </c>
    </row>
    <row r="89" spans="1:5" x14ac:dyDescent="0.25">
      <c r="A89" s="289" t="s">
        <v>111</v>
      </c>
      <c r="B89" s="290">
        <v>48576</v>
      </c>
      <c r="C89" s="290">
        <v>46959</v>
      </c>
      <c r="D89" s="291">
        <v>-1617</v>
      </c>
      <c r="E89" s="292">
        <v>-3.3288043478260872E-2</v>
      </c>
    </row>
    <row r="90" spans="1:5" x14ac:dyDescent="0.25">
      <c r="A90" s="289" t="s">
        <v>112</v>
      </c>
      <c r="B90" s="290">
        <v>9360</v>
      </c>
      <c r="C90" s="290">
        <v>7811</v>
      </c>
      <c r="D90" s="291">
        <v>-1549</v>
      </c>
      <c r="E90" s="292">
        <v>-0.16549145299145299</v>
      </c>
    </row>
    <row r="91" spans="1:5" x14ac:dyDescent="0.25">
      <c r="A91" s="289" t="s">
        <v>113</v>
      </c>
      <c r="B91" s="290">
        <v>104638</v>
      </c>
      <c r="C91" s="290">
        <v>129499</v>
      </c>
      <c r="D91" s="291">
        <v>24861</v>
      </c>
      <c r="E91" s="292">
        <v>0.23759055027810164</v>
      </c>
    </row>
    <row r="92" spans="1:5" x14ac:dyDescent="0.25">
      <c r="A92" s="289" t="s">
        <v>114</v>
      </c>
      <c r="B92" s="290">
        <v>97899</v>
      </c>
      <c r="C92" s="290">
        <v>84961</v>
      </c>
      <c r="D92" s="291">
        <v>-12938</v>
      </c>
      <c r="E92" s="292">
        <v>-0.13215661038417145</v>
      </c>
    </row>
    <row r="93" spans="1:5" x14ac:dyDescent="0.25">
      <c r="A93" s="289" t="s">
        <v>115</v>
      </c>
      <c r="B93" s="290">
        <v>43514</v>
      </c>
      <c r="C93" s="290">
        <v>38252</v>
      </c>
      <c r="D93" s="291">
        <v>-5262</v>
      </c>
      <c r="E93" s="292">
        <v>-0.12092659833616767</v>
      </c>
    </row>
    <row r="94" spans="1:5" x14ac:dyDescent="0.25">
      <c r="A94" s="289" t="s">
        <v>116</v>
      </c>
      <c r="B94" s="290">
        <v>138197</v>
      </c>
      <c r="C94" s="290">
        <v>112449</v>
      </c>
      <c r="D94" s="291">
        <v>-25748</v>
      </c>
      <c r="E94" s="292">
        <v>-0.18631374052982336</v>
      </c>
    </row>
    <row r="95" spans="1:5" x14ac:dyDescent="0.25">
      <c r="A95" s="289" t="s">
        <v>117</v>
      </c>
      <c r="B95" s="290">
        <v>117891</v>
      </c>
      <c r="C95" s="290">
        <v>119545</v>
      </c>
      <c r="D95" s="291">
        <v>1654</v>
      </c>
      <c r="E95" s="292">
        <v>1.4029908983722252E-2</v>
      </c>
    </row>
    <row r="96" spans="1:5" x14ac:dyDescent="0.25">
      <c r="A96" s="289" t="s">
        <v>118</v>
      </c>
      <c r="B96" s="290">
        <v>21008</v>
      </c>
      <c r="C96" s="290">
        <v>22644</v>
      </c>
      <c r="D96" s="290">
        <v>1517</v>
      </c>
      <c r="E96" s="292">
        <v>7.2210586443259714E-2</v>
      </c>
    </row>
    <row r="97" spans="1:5" x14ac:dyDescent="0.25">
      <c r="A97" s="289" t="s">
        <v>119</v>
      </c>
      <c r="B97" s="290">
        <v>27572</v>
      </c>
      <c r="C97" s="290">
        <v>29591</v>
      </c>
      <c r="D97" s="291">
        <v>2019</v>
      </c>
      <c r="E97" s="292">
        <v>7.3226461627738285E-2</v>
      </c>
    </row>
    <row r="98" spans="1:5" x14ac:dyDescent="0.25">
      <c r="A98" s="289" t="s">
        <v>120</v>
      </c>
      <c r="B98" s="290">
        <v>1381</v>
      </c>
      <c r="C98" s="290">
        <v>1112</v>
      </c>
      <c r="D98" s="291">
        <v>-269</v>
      </c>
      <c r="E98" s="292">
        <v>-0.1947863866763215</v>
      </c>
    </row>
    <row r="99" spans="1:5" x14ac:dyDescent="0.25">
      <c r="A99" s="289" t="s">
        <v>121</v>
      </c>
      <c r="B99" s="290">
        <v>109092</v>
      </c>
      <c r="C99" s="290">
        <v>120758</v>
      </c>
      <c r="D99" s="291">
        <v>11666</v>
      </c>
      <c r="E99" s="292">
        <v>0.10693726396069372</v>
      </c>
    </row>
    <row r="100" spans="1:5" x14ac:dyDescent="0.25">
      <c r="A100" s="293" t="s">
        <v>59</v>
      </c>
      <c r="B100" s="294">
        <v>1722730</v>
      </c>
      <c r="C100" s="294">
        <v>1725497</v>
      </c>
      <c r="D100" s="294">
        <v>2767</v>
      </c>
      <c r="E100" s="295">
        <v>1.6061715997283382E-3</v>
      </c>
    </row>
    <row r="102" spans="1:5" x14ac:dyDescent="0.25">
      <c r="A102" s="272" t="s">
        <v>47</v>
      </c>
    </row>
    <row r="104" spans="1:5" x14ac:dyDescent="0.25">
      <c r="A104" s="478" t="s">
        <v>300</v>
      </c>
    </row>
  </sheetData>
  <mergeCells count="1">
    <mergeCell ref="B78:C78"/>
  </mergeCells>
  <hyperlinks>
    <hyperlink ref="A104" location="Indice!A1" display="Indice" xr:uid="{529F6CDE-B8D9-4D5E-92AE-1105C069E285}"/>
  </hyperlinks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l l S d V X h t G A e k A A A A 9 g A A A B I A H A B D b 2 5 m a W c v U G F j a 2 F n Z S 5 4 b W w g o h g A K K A U A A A A A A A A A A A A A A A A A A A A A A A A A A A A h Y 9 N C s I w G E S v U r J v / g S R 8 j V d u B I s C I q 4 D W l s g 2 0 q T W p 6 N x c e y S t Y 0 a o 7 l / P m L W b u 1 x t k Q 1 N H F 9 0 5 0 9 o U M U x R p K 1 q C 2 P L F P X + G C 9 Q J m A j 1 U m W O h p l 6 5 L B F S m q v D 8 n h I Q Q c J j h t i s J p 5 S R Q 7 7 e q k o 3 E n 1 k 8 1 + O j X V e W q W R g P 1 r j O C Y M Y b n l G M K Z I K Q G / s V + L j 3 2 f 5 A W P a 1 7 z s t j I 9 X O y B T B P L + I B 5 Q S w M E F A A C A A g A l l S d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Z U n V U o i k e 4 D g A A A B E A A A A T A B w A R m 9 y b X V s Y X M v U 2 V j d G l v b j E u b S C i G A A o o B Q A A A A A A A A A A A A A A A A A A A A A A A A A A A A r T k 0 u y c z P U w i G 0 I b W A F B L A Q I t A B Q A A g A I A J Z U n V V 4 b R g H p A A A A P Y A A A A S A A A A A A A A A A A A A A A A A A A A A A B D b 2 5 m a W c v U G F j a 2 F n Z S 5 4 b W x Q S w E C L Q A U A A I A C A C W V J 1 V D 8 r p q 6 Q A A A D p A A A A E w A A A A A A A A A A A A A A A A D w A A A A W 0 N v b n R l b n R f V H l w Z X N d L n h t b F B L A Q I t A B Q A A g A I A J Z U n V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m q z P l A X 4 y T L l s B e F P N r g J A A A A A A I A A A A A A A N m A A D A A A A A E A A A A O A A j p w Z 7 d C 0 d 6 O 6 3 4 G 5 T n k A A A A A B I A A A K A A A A A Q A A A A w u d Y 3 I g w 9 G R A A N p F x 1 O D S 1 A A A A C 7 z O A Y P K + M Z c I Y Q X 5 L 3 K d W 1 2 I u z B O Z c U P T R o o I K 3 U W E V D W j h n l 6 a S b T e I S 1 s n / c J R F P l k s n 4 i p X W 3 3 e l 0 M 9 P 4 m d b g d t M p Y + G 5 3 1 v M j V U e X M R Q A A A D k K / J 1 w A o j l 9 Y w v e H i x b O z J T d 9 7 w = = < / D a t a M a s h u p > 
</file>

<file path=customXml/itemProps1.xml><?xml version="1.0" encoding="utf-8"?>
<ds:datastoreItem xmlns:ds="http://schemas.openxmlformats.org/officeDocument/2006/customXml" ds:itemID="{BE055CCE-E2D6-43E5-A868-6F99F412F8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F9C876-3736-40B8-8644-84E33D89B942}"/>
</file>

<file path=customXml/itemProps3.xml><?xml version="1.0" encoding="utf-8"?>
<ds:datastoreItem xmlns:ds="http://schemas.openxmlformats.org/officeDocument/2006/customXml" ds:itemID="{F39E4800-9406-4C96-9517-F47B03E7632D}">
  <ds:schemaRefs>
    <ds:schemaRef ds:uri="f9330ec5-f64b-4f13-bc32-d8bcae79a6cd"/>
    <ds:schemaRef ds:uri="http://schemas.microsoft.com/office/infopath/2007/PartnerControls"/>
    <ds:schemaRef ds:uri="a9272f7e-64e9-4b2c-8dbf-1a1adf7d15fc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2460FBF6-93F2-43AD-9D63-717F14B631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32</vt:i4>
      </vt:variant>
    </vt:vector>
  </HeadingPairs>
  <TitlesOfParts>
    <vt:vector size="32" baseType="lpstr">
      <vt:lpstr>Indice</vt:lpstr>
      <vt:lpstr>Fig.1.2.1</vt:lpstr>
      <vt:lpstr>Tab.1.2.1</vt:lpstr>
      <vt:lpstr>Fig.1.2.2</vt:lpstr>
      <vt:lpstr>Tab.1.2.2</vt:lpstr>
      <vt:lpstr>Tab.1.2.3</vt:lpstr>
      <vt:lpstr>Tab.1.2.4</vt:lpstr>
      <vt:lpstr>Tab.1.2.5</vt:lpstr>
      <vt:lpstr>Fig.1.2.3</vt:lpstr>
      <vt:lpstr>Fig.1.2.4</vt:lpstr>
      <vt:lpstr>Fig.1.2.5</vt:lpstr>
      <vt:lpstr>Fig.1.2.6</vt:lpstr>
      <vt:lpstr>Tab.1.2.6</vt:lpstr>
      <vt:lpstr>Fig.1.2.7</vt:lpstr>
      <vt:lpstr>Tab.1.2.7</vt:lpstr>
      <vt:lpstr>Fig.1.2.8</vt:lpstr>
      <vt:lpstr>Fig.1.2.9</vt:lpstr>
      <vt:lpstr>Tab.1.2.8</vt:lpstr>
      <vt:lpstr>Fig.1.2.10</vt:lpstr>
      <vt:lpstr>Fig.1.2.11</vt:lpstr>
      <vt:lpstr>Fig.1.2.12</vt:lpstr>
      <vt:lpstr>Fig.1.2.13</vt:lpstr>
      <vt:lpstr>Fig.1.2.14</vt:lpstr>
      <vt:lpstr>Fig.1.2.15</vt:lpstr>
      <vt:lpstr>Tab.1.2.9</vt:lpstr>
      <vt:lpstr>Tab.1.2.10</vt:lpstr>
      <vt:lpstr>Fig.1.2.16</vt:lpstr>
      <vt:lpstr>Fig.1.2.17</vt:lpstr>
      <vt:lpstr>Tab.1.2.11</vt:lpstr>
      <vt:lpstr>Tab.1.2.12</vt:lpstr>
      <vt:lpstr>Fig.1.2.18</vt:lpstr>
      <vt:lpstr>Fig.1.2.19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Giampiero D'Alessandro</cp:lastModifiedBy>
  <cp:revision/>
  <dcterms:created xsi:type="dcterms:W3CDTF">2022-10-21T13:45:02Z</dcterms:created>
  <dcterms:modified xsi:type="dcterms:W3CDTF">2024-01-19T11:53:29Z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